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zał 10 z Socratesem" sheetId="1" r:id="rId1"/>
  </sheets>
  <definedNames>
    <definedName name="_xlnm.Print_Titles" localSheetId="0">'zał 10 z Socratesem'!$8:$8</definedName>
  </definedNames>
  <calcPr fullCalcOnLoad="1"/>
</workbook>
</file>

<file path=xl/sharedStrings.xml><?xml version="1.0" encoding="utf-8"?>
<sst xmlns="http://schemas.openxmlformats.org/spreadsheetml/2006/main" count="113" uniqueCount="106">
  <si>
    <t xml:space="preserve">Rozliczenie przychodów i wydatków oraz stan środków obrotowych na 30.06.2007r.                                                      zakładów budżetowych Gminy Miasta Gdyni.    </t>
  </si>
  <si>
    <t xml:space="preserve">Załacznik </t>
  </si>
  <si>
    <t xml:space="preserve"> </t>
  </si>
  <si>
    <t>w zł</t>
  </si>
  <si>
    <t xml:space="preserve">Stan </t>
  </si>
  <si>
    <t xml:space="preserve">                PRZYCHODY</t>
  </si>
  <si>
    <t xml:space="preserve">         ROZCHODY</t>
  </si>
  <si>
    <t>Stan</t>
  </si>
  <si>
    <t>L.p.</t>
  </si>
  <si>
    <t>Nazwa jednostki</t>
  </si>
  <si>
    <t>środków obrotowych</t>
  </si>
  <si>
    <t xml:space="preserve">Plan </t>
  </si>
  <si>
    <t>Wykonanie</t>
  </si>
  <si>
    <t xml:space="preserve">          w tym dotacje</t>
  </si>
  <si>
    <t>Plan</t>
  </si>
  <si>
    <t xml:space="preserve">Nadwyżka środków </t>
  </si>
  <si>
    <t>Niedobór środków</t>
  </si>
  <si>
    <t xml:space="preserve">                           Uwagi</t>
  </si>
  <si>
    <t>na pocz.2007r.</t>
  </si>
  <si>
    <t>plan po zmianach</t>
  </si>
  <si>
    <t>na 30.06.2007r.</t>
  </si>
  <si>
    <t>obrotowych</t>
  </si>
  <si>
    <t>6a</t>
  </si>
  <si>
    <t>1.</t>
  </si>
  <si>
    <t>PS Nr 4</t>
  </si>
  <si>
    <t>2.</t>
  </si>
  <si>
    <t>PS Nr 5</t>
  </si>
  <si>
    <t>3.</t>
  </si>
  <si>
    <t>PS Nr 6</t>
  </si>
  <si>
    <t>4.</t>
  </si>
  <si>
    <t>PS Nr 7</t>
  </si>
  <si>
    <t>5.</t>
  </si>
  <si>
    <t>PS Nr 8</t>
  </si>
  <si>
    <t>6.</t>
  </si>
  <si>
    <t>PS Nr 9</t>
  </si>
  <si>
    <t>7.</t>
  </si>
  <si>
    <t>PS Nr 11</t>
  </si>
  <si>
    <t>8.</t>
  </si>
  <si>
    <t>PS Nr 13</t>
  </si>
  <si>
    <t>9.</t>
  </si>
  <si>
    <t>PS Nr 14</t>
  </si>
  <si>
    <t>10.</t>
  </si>
  <si>
    <t>PS Nr 15</t>
  </si>
  <si>
    <t>11.</t>
  </si>
  <si>
    <t>PS Nr 16</t>
  </si>
  <si>
    <t>12.</t>
  </si>
  <si>
    <t>PS Nr 18</t>
  </si>
  <si>
    <t>13.</t>
  </si>
  <si>
    <t>PS Nr 19</t>
  </si>
  <si>
    <t>14.</t>
  </si>
  <si>
    <t>PS Nr 21</t>
  </si>
  <si>
    <t>15.</t>
  </si>
  <si>
    <t>PS Nr 22</t>
  </si>
  <si>
    <t>16.</t>
  </si>
  <si>
    <t>PS Nr 23</t>
  </si>
  <si>
    <t>17.</t>
  </si>
  <si>
    <t>PS Nr 24</t>
  </si>
  <si>
    <t>18.</t>
  </si>
  <si>
    <t>PS Nr 25</t>
  </si>
  <si>
    <t>19.</t>
  </si>
  <si>
    <t>PS Nr 26</t>
  </si>
  <si>
    <t>20.</t>
  </si>
  <si>
    <t>PS Nr 27</t>
  </si>
  <si>
    <t>21.</t>
  </si>
  <si>
    <t>PS Nr 28</t>
  </si>
  <si>
    <t>22.</t>
  </si>
  <si>
    <t>PS Nr 29</t>
  </si>
  <si>
    <t>23.</t>
  </si>
  <si>
    <t>PS Nr 30</t>
  </si>
  <si>
    <t>24.</t>
  </si>
  <si>
    <t>PS Nr 31</t>
  </si>
  <si>
    <t>25.</t>
  </si>
  <si>
    <t>PS Nr 32</t>
  </si>
  <si>
    <t>26.</t>
  </si>
  <si>
    <t>PS Nr 35</t>
  </si>
  <si>
    <t>27.</t>
  </si>
  <si>
    <t>PS Nr 36</t>
  </si>
  <si>
    <t>28.</t>
  </si>
  <si>
    <t>PS Nr 42</t>
  </si>
  <si>
    <t>29.</t>
  </si>
  <si>
    <t>PS Nr 43</t>
  </si>
  <si>
    <t>30.</t>
  </si>
  <si>
    <t>PS Nr 44</t>
  </si>
  <si>
    <t>31.</t>
  </si>
  <si>
    <t>PS Nr 46</t>
  </si>
  <si>
    <t>32.</t>
  </si>
  <si>
    <t>PS Nr 47</t>
  </si>
  <si>
    <t>33.</t>
  </si>
  <si>
    <t>PS Nr 48</t>
  </si>
  <si>
    <t>34.</t>
  </si>
  <si>
    <t>PS Nr 49</t>
  </si>
  <si>
    <t>35.</t>
  </si>
  <si>
    <t>PS Nr 50</t>
  </si>
  <si>
    <t>36.</t>
  </si>
  <si>
    <t>PS Nr 51</t>
  </si>
  <si>
    <t>37.</t>
  </si>
  <si>
    <t>PS Nr 52</t>
  </si>
  <si>
    <t>38.</t>
  </si>
  <si>
    <t xml:space="preserve"> śr. nierozdysp.</t>
  </si>
  <si>
    <t>Razem</t>
  </si>
  <si>
    <t>ZCK</t>
  </si>
  <si>
    <t>39.</t>
  </si>
  <si>
    <t>ABK nr 3</t>
  </si>
  <si>
    <t>40.</t>
  </si>
  <si>
    <t>ABK nr 4</t>
  </si>
  <si>
    <t>OGÓŁEM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</si>
</sst>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yy\-mm\-dd"/>
    <numFmt numFmtId="169" formatCode="dd\-mmm\-yy"/>
    <numFmt numFmtId="170" formatCode="dd\-mmm"/>
    <numFmt numFmtId="171" formatCode="mmm\-yy"/>
    <numFmt numFmtId="172" formatCode="yy\-mm\-dd\ hh:mm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u val="single"/>
      <sz val="8"/>
      <name val="Times New Roman CE"/>
      <family val="1"/>
    </font>
    <font>
      <b/>
      <i/>
      <sz val="8"/>
      <name val="Times New Roman CE"/>
      <family val="1"/>
    </font>
    <font>
      <b/>
      <sz val="8"/>
      <name val="Times New Roman CE"/>
      <family val="1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4" fontId="7" fillId="0" borderId="17" xfId="0" applyNumberFormat="1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29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0" fontId="7" fillId="0" borderId="33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3" fontId="7" fillId="0" borderId="36" xfId="0" applyNumberFormat="1" applyFont="1" applyFill="1" applyBorder="1" applyAlignment="1">
      <alignment vertical="top"/>
    </xf>
    <xf numFmtId="3" fontId="7" fillId="0" borderId="35" xfId="0" applyNumberFormat="1" applyFon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3" fontId="9" fillId="0" borderId="40" xfId="0" applyNumberFormat="1" applyFont="1" applyFill="1" applyBorder="1" applyAlignment="1">
      <alignment vertical="top"/>
    </xf>
    <xf numFmtId="3" fontId="7" fillId="0" borderId="41" xfId="0" applyNumberFormat="1" applyFont="1" applyFill="1" applyBorder="1" applyAlignment="1">
      <alignment/>
    </xf>
    <xf numFmtId="3" fontId="7" fillId="0" borderId="42" xfId="0" applyNumberFormat="1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7" fillId="0" borderId="43" xfId="0" applyNumberFormat="1" applyFont="1" applyFill="1" applyBorder="1" applyAlignment="1">
      <alignment/>
    </xf>
    <xf numFmtId="0" fontId="7" fillId="0" borderId="44" xfId="0" applyFont="1" applyFill="1" applyBorder="1" applyAlignment="1">
      <alignment/>
    </xf>
    <xf numFmtId="3" fontId="9" fillId="0" borderId="45" xfId="0" applyNumberFormat="1" applyFont="1" applyFill="1" applyBorder="1" applyAlignment="1">
      <alignment vertical="top"/>
    </xf>
    <xf numFmtId="3" fontId="9" fillId="0" borderId="46" xfId="0" applyNumberFormat="1" applyFont="1" applyFill="1" applyBorder="1" applyAlignment="1">
      <alignment vertical="top"/>
    </xf>
    <xf numFmtId="3" fontId="9" fillId="0" borderId="47" xfId="0" applyNumberFormat="1" applyFont="1" applyFill="1" applyBorder="1" applyAlignment="1">
      <alignment vertical="top"/>
    </xf>
    <xf numFmtId="3" fontId="10" fillId="0" borderId="48" xfId="0" applyNumberFormat="1" applyFont="1" applyFill="1" applyBorder="1" applyAlignment="1">
      <alignment vertical="top"/>
    </xf>
    <xf numFmtId="3" fontId="10" fillId="0" borderId="49" xfId="0" applyNumberFormat="1" applyFont="1" applyFill="1" applyBorder="1" applyAlignment="1">
      <alignment vertical="top"/>
    </xf>
    <xf numFmtId="3" fontId="10" fillId="0" borderId="50" xfId="0" applyNumberFormat="1" applyFont="1" applyFill="1" applyBorder="1" applyAlignment="1">
      <alignment vertical="top"/>
    </xf>
    <xf numFmtId="3" fontId="10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7" fillId="0" borderId="51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3" fontId="7" fillId="0" borderId="52" xfId="0" applyNumberFormat="1" applyFont="1" applyFill="1" applyBorder="1" applyAlignment="1">
      <alignment/>
    </xf>
    <xf numFmtId="3" fontId="7" fillId="0" borderId="53" xfId="0" applyNumberFormat="1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3" fontId="9" fillId="0" borderId="49" xfId="0" applyNumberFormat="1" applyFont="1" applyFill="1" applyBorder="1" applyAlignment="1">
      <alignment/>
    </xf>
    <xf numFmtId="3" fontId="9" fillId="0" borderId="55" xfId="0" applyNumberFormat="1" applyFont="1" applyFill="1" applyBorder="1" applyAlignment="1">
      <alignment/>
    </xf>
    <xf numFmtId="3" fontId="7" fillId="0" borderId="56" xfId="0" applyNumberFormat="1" applyFont="1" applyFill="1" applyBorder="1" applyAlignment="1">
      <alignment vertical="top"/>
    </xf>
    <xf numFmtId="3" fontId="7" fillId="0" borderId="57" xfId="0" applyNumberFormat="1" applyFont="1" applyFill="1" applyBorder="1" applyAlignment="1">
      <alignment vertical="top"/>
    </xf>
    <xf numFmtId="3" fontId="7" fillId="0" borderId="58" xfId="0" applyNumberFormat="1" applyFont="1" applyFill="1" applyBorder="1" applyAlignment="1">
      <alignment vertical="top"/>
    </xf>
    <xf numFmtId="0" fontId="7" fillId="0" borderId="54" xfId="0" applyFont="1" applyFill="1" applyBorder="1" applyAlignment="1">
      <alignment vertical="top"/>
    </xf>
    <xf numFmtId="0" fontId="7" fillId="0" borderId="49" xfId="0" applyFont="1" applyFill="1" applyBorder="1" applyAlignment="1">
      <alignment vertical="top"/>
    </xf>
    <xf numFmtId="3" fontId="9" fillId="0" borderId="49" xfId="0" applyNumberFormat="1" applyFont="1" applyFill="1" applyBorder="1" applyAlignment="1">
      <alignment vertical="top"/>
    </xf>
    <xf numFmtId="3" fontId="9" fillId="0" borderId="49" xfId="0" applyNumberFormat="1" applyFont="1" applyFill="1" applyBorder="1" applyAlignment="1">
      <alignment vertical="top"/>
    </xf>
    <xf numFmtId="3" fontId="9" fillId="0" borderId="55" xfId="0" applyNumberFormat="1" applyFont="1" applyFill="1" applyBorder="1" applyAlignment="1">
      <alignment vertical="top"/>
    </xf>
    <xf numFmtId="3" fontId="7" fillId="0" borderId="59" xfId="0" applyNumberFormat="1" applyFont="1" applyFill="1" applyBorder="1" applyAlignment="1">
      <alignment/>
    </xf>
    <xf numFmtId="3" fontId="7" fillId="0" borderId="60" xfId="0" applyNumberFormat="1" applyFont="1" applyFill="1" applyBorder="1" applyAlignment="1">
      <alignment/>
    </xf>
    <xf numFmtId="3" fontId="7" fillId="0" borderId="61" xfId="0" applyNumberFormat="1" applyFont="1" applyFill="1" applyBorder="1" applyAlignment="1">
      <alignment/>
    </xf>
    <xf numFmtId="0" fontId="7" fillId="0" borderId="62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3" fontId="10" fillId="0" borderId="46" xfId="0" applyNumberFormat="1" applyFont="1" applyFill="1" applyBorder="1" applyAlignment="1">
      <alignment/>
    </xf>
    <xf numFmtId="3" fontId="10" fillId="0" borderId="47" xfId="0" applyNumberFormat="1" applyFont="1" applyFill="1" applyBorder="1" applyAlignment="1">
      <alignment/>
    </xf>
    <xf numFmtId="0" fontId="10" fillId="0" borderId="16" xfId="0" applyFont="1" applyFill="1" applyBorder="1" applyAlignment="1">
      <alignment vertical="top"/>
    </xf>
    <xf numFmtId="0" fontId="10" fillId="0" borderId="20" xfId="0" applyFont="1" applyFill="1" applyBorder="1" applyAlignment="1">
      <alignment vertical="top"/>
    </xf>
    <xf numFmtId="0" fontId="5" fillId="0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showGridLines="0"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1" sqref="K1"/>
    </sheetView>
  </sheetViews>
  <sheetFormatPr defaultColWidth="9.140625" defaultRowHeight="12.75"/>
  <cols>
    <col min="1" max="1" width="5.28125" style="1" customWidth="1"/>
    <col min="2" max="2" width="10.140625" style="1" customWidth="1"/>
    <col min="3" max="3" width="8.8515625" style="1" customWidth="1"/>
    <col min="4" max="4" width="9.00390625" style="1" customWidth="1"/>
    <col min="5" max="5" width="9.57421875" style="1" customWidth="1"/>
    <col min="6" max="6" width="9.8515625" style="1" customWidth="1"/>
    <col min="7" max="7" width="12.140625" style="1" hidden="1" customWidth="1"/>
    <col min="8" max="9" width="8.8515625" style="1" customWidth="1"/>
    <col min="10" max="10" width="9.00390625" style="1" customWidth="1"/>
    <col min="11" max="11" width="9.7109375" style="1" customWidth="1"/>
    <col min="12" max="12" width="8.8515625" style="1" hidden="1" customWidth="1"/>
    <col min="13" max="13" width="9.00390625" style="1" hidden="1" customWidth="1"/>
    <col min="14" max="14" width="6.8515625" style="1" hidden="1" customWidth="1"/>
    <col min="15" max="16" width="6.8515625" style="3" customWidth="1"/>
    <col min="17" max="17" width="10.140625" style="1" customWidth="1"/>
    <col min="18" max="16384" width="9.140625" style="1" customWidth="1"/>
  </cols>
  <sheetData>
    <row r="1" ht="24.75" customHeight="1">
      <c r="K1" s="2"/>
    </row>
    <row r="2" spans="1:13" ht="12.75" customHeight="1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M2" s="1" t="s">
        <v>1</v>
      </c>
    </row>
    <row r="3" spans="1:16" ht="19.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4"/>
      <c r="M3" s="4"/>
      <c r="N3" s="4"/>
      <c r="O3" s="5"/>
      <c r="P3" s="5"/>
    </row>
    <row r="4" spans="1:16" ht="3.75" customHeight="1" thickBo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 t="s">
        <v>3</v>
      </c>
      <c r="M4" s="6"/>
      <c r="N4" s="6"/>
      <c r="O4" s="7"/>
      <c r="P4" s="7"/>
    </row>
    <row r="5" spans="1:18" s="19" customFormat="1" ht="20.25" customHeight="1">
      <c r="A5" s="8"/>
      <c r="B5" s="9"/>
      <c r="C5" s="10" t="s">
        <v>4</v>
      </c>
      <c r="D5" s="11"/>
      <c r="E5" s="12" t="s">
        <v>5</v>
      </c>
      <c r="F5" s="12"/>
      <c r="G5" s="12"/>
      <c r="H5" s="13"/>
      <c r="I5" s="12" t="s">
        <v>6</v>
      </c>
      <c r="J5" s="12"/>
      <c r="K5" s="14" t="s">
        <v>7</v>
      </c>
      <c r="L5" s="15"/>
      <c r="M5" s="16"/>
      <c r="N5" s="17"/>
      <c r="O5" s="18"/>
      <c r="P5" s="18"/>
      <c r="Q5" s="18"/>
      <c r="R5" s="18"/>
    </row>
    <row r="6" spans="1:18" s="19" customFormat="1" ht="20.25" customHeight="1">
      <c r="A6" s="20" t="s">
        <v>8</v>
      </c>
      <c r="B6" s="21" t="s">
        <v>9</v>
      </c>
      <c r="C6" s="21" t="s">
        <v>10</v>
      </c>
      <c r="D6" s="22" t="s">
        <v>11</v>
      </c>
      <c r="E6" s="22" t="s">
        <v>12</v>
      </c>
      <c r="F6" s="18" t="s">
        <v>13</v>
      </c>
      <c r="G6" s="18"/>
      <c r="H6" s="23"/>
      <c r="I6" s="22" t="s">
        <v>14</v>
      </c>
      <c r="J6" s="22" t="s">
        <v>12</v>
      </c>
      <c r="K6" s="24" t="s">
        <v>10</v>
      </c>
      <c r="L6" s="25" t="s">
        <v>15</v>
      </c>
      <c r="M6" s="26" t="s">
        <v>16</v>
      </c>
      <c r="N6" s="27" t="s">
        <v>17</v>
      </c>
      <c r="O6" s="28"/>
      <c r="P6" s="28"/>
      <c r="Q6" s="18"/>
      <c r="R6" s="18"/>
    </row>
    <row r="7" spans="1:18" s="19" customFormat="1" ht="24" customHeight="1" thickBot="1">
      <c r="A7" s="29"/>
      <c r="B7" s="30"/>
      <c r="C7" s="31" t="s">
        <v>18</v>
      </c>
      <c r="D7" s="30"/>
      <c r="E7" s="30"/>
      <c r="F7" s="32" t="s">
        <v>14</v>
      </c>
      <c r="G7" s="32" t="s">
        <v>19</v>
      </c>
      <c r="H7" s="32" t="s">
        <v>12</v>
      </c>
      <c r="I7" s="30"/>
      <c r="J7" s="30"/>
      <c r="K7" s="33" t="s">
        <v>20</v>
      </c>
      <c r="L7" s="34" t="s">
        <v>21</v>
      </c>
      <c r="M7" s="35" t="s">
        <v>21</v>
      </c>
      <c r="N7" s="36"/>
      <c r="O7" s="37"/>
      <c r="P7" s="37"/>
      <c r="Q7" s="18"/>
      <c r="R7" s="18"/>
    </row>
    <row r="8" spans="1:18" s="45" customFormat="1" ht="12" thickBot="1">
      <c r="A8" s="38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 t="s">
        <v>22</v>
      </c>
      <c r="H8" s="39">
        <v>7</v>
      </c>
      <c r="I8" s="39">
        <v>8</v>
      </c>
      <c r="J8" s="39">
        <v>9</v>
      </c>
      <c r="K8" s="40">
        <v>10</v>
      </c>
      <c r="L8" s="41">
        <v>12</v>
      </c>
      <c r="M8" s="42">
        <v>13</v>
      </c>
      <c r="N8" s="43">
        <v>14</v>
      </c>
      <c r="O8" s="44"/>
      <c r="P8" s="44"/>
      <c r="Q8" s="44"/>
      <c r="R8" s="44"/>
    </row>
    <row r="9" spans="1:18" s="19" customFormat="1" ht="11.25">
      <c r="A9" s="46" t="s">
        <v>23</v>
      </c>
      <c r="B9" s="47" t="s">
        <v>24</v>
      </c>
      <c r="C9" s="48">
        <v>-2305</v>
      </c>
      <c r="D9" s="48">
        <v>612034</v>
      </c>
      <c r="E9" s="48">
        <v>341163.49</v>
      </c>
      <c r="F9" s="48">
        <v>430268</v>
      </c>
      <c r="G9" s="48"/>
      <c r="H9" s="48">
        <v>238232</v>
      </c>
      <c r="I9" s="48">
        <v>608627</v>
      </c>
      <c r="J9" s="48">
        <v>272946.4</v>
      </c>
      <c r="K9" s="49">
        <v>65912.2</v>
      </c>
      <c r="L9" s="50"/>
      <c r="M9" s="48"/>
      <c r="N9" s="51"/>
      <c r="O9" s="18"/>
      <c r="P9" s="18"/>
      <c r="Q9" s="52"/>
      <c r="R9" s="52"/>
    </row>
    <row r="10" spans="1:18" s="19" customFormat="1" ht="11.25">
      <c r="A10" s="46" t="s">
        <v>25</v>
      </c>
      <c r="B10" s="47" t="s">
        <v>26</v>
      </c>
      <c r="C10" s="48">
        <v>126829</v>
      </c>
      <c r="D10" s="48">
        <v>816043</v>
      </c>
      <c r="E10" s="48">
        <v>438489.87</v>
      </c>
      <c r="F10" s="48">
        <v>538662</v>
      </c>
      <c r="G10" s="48"/>
      <c r="H10" s="48">
        <v>278156</v>
      </c>
      <c r="I10" s="48">
        <v>843123</v>
      </c>
      <c r="J10" s="48">
        <v>349351.18</v>
      </c>
      <c r="K10" s="49">
        <v>215967.34</v>
      </c>
      <c r="L10" s="50"/>
      <c r="M10" s="48"/>
      <c r="N10" s="51"/>
      <c r="O10" s="18"/>
      <c r="P10" s="18"/>
      <c r="Q10" s="52"/>
      <c r="R10" s="52"/>
    </row>
    <row r="11" spans="1:18" s="19" customFormat="1" ht="11.25">
      <c r="A11" s="46" t="s">
        <v>27</v>
      </c>
      <c r="B11" s="47" t="s">
        <v>28</v>
      </c>
      <c r="C11" s="48">
        <v>13405</v>
      </c>
      <c r="D11" s="48">
        <v>1047144</v>
      </c>
      <c r="E11" s="48">
        <v>548419.7</v>
      </c>
      <c r="F11" s="48">
        <v>692900</v>
      </c>
      <c r="G11" s="48"/>
      <c r="H11" s="48">
        <v>353429</v>
      </c>
      <c r="I11" s="48">
        <v>1041917</v>
      </c>
      <c r="J11" s="48">
        <v>464497.23</v>
      </c>
      <c r="K11" s="49">
        <v>97327.13</v>
      </c>
      <c r="L11" s="50"/>
      <c r="M11" s="48"/>
      <c r="N11" s="51"/>
      <c r="O11" s="18"/>
      <c r="P11" s="18"/>
      <c r="Q11" s="52"/>
      <c r="R11" s="52"/>
    </row>
    <row r="12" spans="1:18" s="19" customFormat="1" ht="11.25">
      <c r="A12" s="46" t="s">
        <v>29</v>
      </c>
      <c r="B12" s="47" t="s">
        <v>30</v>
      </c>
      <c r="C12" s="48">
        <v>87354</v>
      </c>
      <c r="D12" s="48">
        <v>877799</v>
      </c>
      <c r="E12" s="48">
        <v>472833.36</v>
      </c>
      <c r="F12" s="48">
        <v>616097</v>
      </c>
      <c r="G12" s="48"/>
      <c r="H12" s="48">
        <v>331550</v>
      </c>
      <c r="I12" s="48">
        <v>923399</v>
      </c>
      <c r="J12" s="48">
        <v>405963.4</v>
      </c>
      <c r="K12" s="49">
        <v>154223.74</v>
      </c>
      <c r="L12" s="50"/>
      <c r="M12" s="48"/>
      <c r="N12" s="51"/>
      <c r="O12" s="18"/>
      <c r="P12" s="18"/>
      <c r="Q12" s="52"/>
      <c r="R12" s="52"/>
    </row>
    <row r="13" spans="1:18" s="19" customFormat="1" ht="11.25">
      <c r="A13" s="46" t="s">
        <v>31</v>
      </c>
      <c r="B13" s="47" t="s">
        <v>32</v>
      </c>
      <c r="C13" s="48">
        <v>57582</v>
      </c>
      <c r="D13" s="48">
        <v>741728</v>
      </c>
      <c r="E13" s="48">
        <v>347082.61</v>
      </c>
      <c r="F13" s="48">
        <v>570428</v>
      </c>
      <c r="G13" s="48"/>
      <c r="H13" s="48">
        <v>241462.12</v>
      </c>
      <c r="I13" s="48">
        <v>798574</v>
      </c>
      <c r="J13" s="48">
        <v>303894.26</v>
      </c>
      <c r="K13" s="49">
        <v>100769.91</v>
      </c>
      <c r="L13" s="50"/>
      <c r="M13" s="48"/>
      <c r="N13" s="51"/>
      <c r="O13" s="18"/>
      <c r="P13" s="18"/>
      <c r="Q13" s="52"/>
      <c r="R13" s="52"/>
    </row>
    <row r="14" spans="1:18" s="19" customFormat="1" ht="11.25">
      <c r="A14" s="46" t="s">
        <v>33</v>
      </c>
      <c r="B14" s="47" t="s">
        <v>34</v>
      </c>
      <c r="C14" s="48">
        <v>-12799</v>
      </c>
      <c r="D14" s="48">
        <v>728839</v>
      </c>
      <c r="E14" s="48">
        <v>382163.93</v>
      </c>
      <c r="F14" s="48">
        <v>512867</v>
      </c>
      <c r="G14" s="48"/>
      <c r="H14" s="48">
        <v>276870</v>
      </c>
      <c r="I14" s="48">
        <v>728839</v>
      </c>
      <c r="J14" s="48">
        <v>356028.28</v>
      </c>
      <c r="K14" s="49">
        <v>13336.09</v>
      </c>
      <c r="L14" s="50"/>
      <c r="M14" s="48"/>
      <c r="N14" s="51"/>
      <c r="O14" s="18"/>
      <c r="P14" s="18"/>
      <c r="Q14" s="52"/>
      <c r="R14" s="52"/>
    </row>
    <row r="15" spans="1:18" s="19" customFormat="1" ht="11.25">
      <c r="A15" s="46" t="s">
        <v>35</v>
      </c>
      <c r="B15" s="47" t="s">
        <v>36</v>
      </c>
      <c r="C15" s="48">
        <v>85217</v>
      </c>
      <c r="D15" s="48">
        <v>1082485</v>
      </c>
      <c r="E15" s="48">
        <v>496504.4</v>
      </c>
      <c r="F15" s="48">
        <v>767157</v>
      </c>
      <c r="G15" s="48"/>
      <c r="H15" s="48">
        <v>327450</v>
      </c>
      <c r="I15" s="48">
        <v>1082485</v>
      </c>
      <c r="J15" s="48">
        <v>413067.57</v>
      </c>
      <c r="K15" s="49">
        <v>168653.63</v>
      </c>
      <c r="L15" s="50"/>
      <c r="M15" s="48"/>
      <c r="N15" s="51"/>
      <c r="O15" s="18"/>
      <c r="P15" s="18"/>
      <c r="Q15" s="52"/>
      <c r="R15" s="52"/>
    </row>
    <row r="16" spans="1:18" s="19" customFormat="1" ht="11.25">
      <c r="A16" s="46" t="s">
        <v>37</v>
      </c>
      <c r="B16" s="47" t="s">
        <v>38</v>
      </c>
      <c r="C16" s="48">
        <v>16314</v>
      </c>
      <c r="D16" s="48">
        <v>879656</v>
      </c>
      <c r="E16" s="48">
        <v>465951.63</v>
      </c>
      <c r="F16" s="48">
        <v>591804</v>
      </c>
      <c r="G16" s="48"/>
      <c r="H16" s="48">
        <v>320739</v>
      </c>
      <c r="I16" s="48">
        <v>884656</v>
      </c>
      <c r="J16" s="48">
        <v>410838.15</v>
      </c>
      <c r="K16" s="49">
        <v>71427.28</v>
      </c>
      <c r="L16" s="50"/>
      <c r="M16" s="48"/>
      <c r="N16" s="51"/>
      <c r="O16" s="18"/>
      <c r="P16" s="18"/>
      <c r="Q16" s="52"/>
      <c r="R16" s="52"/>
    </row>
    <row r="17" spans="1:18" s="19" customFormat="1" ht="11.25">
      <c r="A17" s="46" t="s">
        <v>39</v>
      </c>
      <c r="B17" s="47" t="s">
        <v>40</v>
      </c>
      <c r="C17" s="48">
        <v>-400</v>
      </c>
      <c r="D17" s="48">
        <v>560579</v>
      </c>
      <c r="E17" s="48">
        <v>298733.65</v>
      </c>
      <c r="F17" s="48">
        <v>397048</v>
      </c>
      <c r="G17" s="48"/>
      <c r="H17" s="48">
        <v>220275</v>
      </c>
      <c r="I17" s="48">
        <v>560292</v>
      </c>
      <c r="J17" s="48">
        <v>240973.36</v>
      </c>
      <c r="K17" s="49">
        <v>57360.49</v>
      </c>
      <c r="L17" s="50"/>
      <c r="M17" s="48"/>
      <c r="N17" s="51"/>
      <c r="O17" s="18"/>
      <c r="P17" s="18"/>
      <c r="Q17" s="52"/>
      <c r="R17" s="52"/>
    </row>
    <row r="18" spans="1:18" s="19" customFormat="1" ht="11.25">
      <c r="A18" s="46" t="s">
        <v>41</v>
      </c>
      <c r="B18" s="47" t="s">
        <v>42</v>
      </c>
      <c r="C18" s="48">
        <v>4164</v>
      </c>
      <c r="D18" s="48">
        <v>795809</v>
      </c>
      <c r="E18" s="48">
        <v>442246.84</v>
      </c>
      <c r="F18" s="48">
        <v>540702</v>
      </c>
      <c r="G18" s="48"/>
      <c r="H18" s="48">
        <v>308469</v>
      </c>
      <c r="I18" s="48">
        <v>838218</v>
      </c>
      <c r="J18" s="48">
        <v>370576.08</v>
      </c>
      <c r="K18" s="49">
        <v>75834.89</v>
      </c>
      <c r="L18" s="50"/>
      <c r="M18" s="48"/>
      <c r="N18" s="51"/>
      <c r="O18" s="18"/>
      <c r="P18" s="18"/>
      <c r="Q18" s="52"/>
      <c r="R18" s="52"/>
    </row>
    <row r="19" spans="1:18" s="19" customFormat="1" ht="11.25">
      <c r="A19" s="46" t="s">
        <v>43</v>
      </c>
      <c r="B19" s="47" t="s">
        <v>44</v>
      </c>
      <c r="C19" s="48">
        <f>4080+0</f>
        <v>4080</v>
      </c>
      <c r="D19" s="48">
        <f>940213+13130</f>
        <v>953343</v>
      </c>
      <c r="E19" s="48">
        <f>466228.39+13130</f>
        <v>479358.39</v>
      </c>
      <c r="F19" s="48">
        <f>664307+13130</f>
        <v>677437</v>
      </c>
      <c r="G19" s="48"/>
      <c r="H19" s="48">
        <f>316408+13130</f>
        <v>329538</v>
      </c>
      <c r="I19" s="48">
        <f>940213+13130</f>
        <v>953343</v>
      </c>
      <c r="J19" s="48">
        <f>399146.99+11919.14</f>
        <v>411066.13</v>
      </c>
      <c r="K19" s="49">
        <f>71161.24+1210.86</f>
        <v>72372.1</v>
      </c>
      <c r="L19" s="50"/>
      <c r="M19" s="48"/>
      <c r="N19" s="51"/>
      <c r="O19" s="18"/>
      <c r="P19" s="18"/>
      <c r="Q19" s="52"/>
      <c r="R19" s="52"/>
    </row>
    <row r="20" spans="1:18" s="19" customFormat="1" ht="11.25">
      <c r="A20" s="46" t="s">
        <v>45</v>
      </c>
      <c r="B20" s="47" t="s">
        <v>46</v>
      </c>
      <c r="C20" s="48">
        <v>6920</v>
      </c>
      <c r="D20" s="48">
        <v>820460</v>
      </c>
      <c r="E20" s="48">
        <f>450939</f>
        <v>450939</v>
      </c>
      <c r="F20" s="48">
        <v>628241</v>
      </c>
      <c r="G20" s="48"/>
      <c r="H20" s="48">
        <v>342218</v>
      </c>
      <c r="I20" s="48">
        <v>818192</v>
      </c>
      <c r="J20" s="48">
        <v>384846.64</v>
      </c>
      <c r="K20" s="49">
        <v>73012.84</v>
      </c>
      <c r="L20" s="50"/>
      <c r="M20" s="48"/>
      <c r="N20" s="51"/>
      <c r="O20" s="18"/>
      <c r="P20" s="18"/>
      <c r="Q20" s="52"/>
      <c r="R20" s="52"/>
    </row>
    <row r="21" spans="1:18" s="19" customFormat="1" ht="11.25">
      <c r="A21" s="46" t="s">
        <v>47</v>
      </c>
      <c r="B21" s="47" t="s">
        <v>48</v>
      </c>
      <c r="C21" s="48">
        <v>-106</v>
      </c>
      <c r="D21" s="48">
        <v>769444</v>
      </c>
      <c r="E21" s="48">
        <v>406717.5</v>
      </c>
      <c r="F21" s="48">
        <v>533460</v>
      </c>
      <c r="G21" s="48"/>
      <c r="H21" s="48">
        <v>302503.33</v>
      </c>
      <c r="I21" s="48">
        <v>787279</v>
      </c>
      <c r="J21" s="48">
        <v>354879.29</v>
      </c>
      <c r="K21" s="49">
        <v>51732.01</v>
      </c>
      <c r="L21" s="50"/>
      <c r="M21" s="48"/>
      <c r="N21" s="51"/>
      <c r="O21" s="18"/>
      <c r="P21" s="18"/>
      <c r="Q21" s="52"/>
      <c r="R21" s="52"/>
    </row>
    <row r="22" spans="1:18" s="19" customFormat="1" ht="11.25">
      <c r="A22" s="46" t="s">
        <v>49</v>
      </c>
      <c r="B22" s="47" t="s">
        <v>50</v>
      </c>
      <c r="C22" s="48">
        <v>12425</v>
      </c>
      <c r="D22" s="48">
        <v>617525</v>
      </c>
      <c r="E22" s="48">
        <v>315716.25</v>
      </c>
      <c r="F22" s="48">
        <v>426177</v>
      </c>
      <c r="G22" s="48"/>
      <c r="H22" s="48">
        <v>231175</v>
      </c>
      <c r="I22" s="48">
        <v>610569</v>
      </c>
      <c r="J22" s="48">
        <v>276672.63</v>
      </c>
      <c r="K22" s="49">
        <v>51468.46</v>
      </c>
      <c r="L22" s="50"/>
      <c r="M22" s="48"/>
      <c r="N22" s="51"/>
      <c r="O22" s="18"/>
      <c r="P22" s="18"/>
      <c r="Q22" s="52"/>
      <c r="R22" s="52"/>
    </row>
    <row r="23" spans="1:18" s="19" customFormat="1" ht="11.25">
      <c r="A23" s="46" t="s">
        <v>51</v>
      </c>
      <c r="B23" s="47" t="s">
        <v>52</v>
      </c>
      <c r="C23" s="48">
        <v>33721</v>
      </c>
      <c r="D23" s="48">
        <v>852478</v>
      </c>
      <c r="E23" s="48">
        <v>479528.2</v>
      </c>
      <c r="F23" s="48">
        <v>599598</v>
      </c>
      <c r="G23" s="48"/>
      <c r="H23" s="48">
        <v>335451</v>
      </c>
      <c r="I23" s="48">
        <v>904834</v>
      </c>
      <c r="J23" s="48">
        <v>414130.67</v>
      </c>
      <c r="K23" s="49">
        <v>99118.99</v>
      </c>
      <c r="L23" s="50"/>
      <c r="M23" s="48"/>
      <c r="N23" s="51"/>
      <c r="O23" s="18"/>
      <c r="P23" s="18"/>
      <c r="Q23" s="52"/>
      <c r="R23" s="52"/>
    </row>
    <row r="24" spans="1:18" s="19" customFormat="1" ht="11.25">
      <c r="A24" s="46" t="s">
        <v>53</v>
      </c>
      <c r="B24" s="47" t="s">
        <v>54</v>
      </c>
      <c r="C24" s="48">
        <v>39302</v>
      </c>
      <c r="D24" s="48">
        <v>795423</v>
      </c>
      <c r="E24" s="48">
        <v>433018.34</v>
      </c>
      <c r="F24" s="48">
        <v>531023</v>
      </c>
      <c r="G24" s="48"/>
      <c r="H24" s="48">
        <v>292453</v>
      </c>
      <c r="I24" s="48">
        <v>799954</v>
      </c>
      <c r="J24" s="48">
        <v>337387.04</v>
      </c>
      <c r="K24" s="49">
        <v>134933.01</v>
      </c>
      <c r="L24" s="50"/>
      <c r="M24" s="48"/>
      <c r="N24" s="51"/>
      <c r="O24" s="18"/>
      <c r="P24" s="18"/>
      <c r="Q24" s="52"/>
      <c r="R24" s="52"/>
    </row>
    <row r="25" spans="1:18" s="19" customFormat="1" ht="11.25">
      <c r="A25" s="46" t="s">
        <v>55</v>
      </c>
      <c r="B25" s="47" t="s">
        <v>56</v>
      </c>
      <c r="C25" s="48">
        <v>60156</v>
      </c>
      <c r="D25" s="48">
        <v>882217</v>
      </c>
      <c r="E25" s="48">
        <v>459472.69</v>
      </c>
      <c r="F25" s="48">
        <v>615434</v>
      </c>
      <c r="G25" s="48"/>
      <c r="H25" s="48">
        <v>303296</v>
      </c>
      <c r="I25" s="48">
        <v>924567</v>
      </c>
      <c r="J25" s="48">
        <v>391494.9</v>
      </c>
      <c r="K25" s="49">
        <v>128134.18</v>
      </c>
      <c r="L25" s="50"/>
      <c r="M25" s="48"/>
      <c r="N25" s="51"/>
      <c r="O25" s="18"/>
      <c r="P25" s="18"/>
      <c r="Q25" s="52"/>
      <c r="R25" s="52"/>
    </row>
    <row r="26" spans="1:18" s="19" customFormat="1" ht="11.25">
      <c r="A26" s="46" t="s">
        <v>57</v>
      </c>
      <c r="B26" s="47" t="s">
        <v>58</v>
      </c>
      <c r="C26" s="48">
        <v>9326</v>
      </c>
      <c r="D26" s="48">
        <v>737187</v>
      </c>
      <c r="E26" s="48">
        <v>413165.78</v>
      </c>
      <c r="F26" s="48">
        <v>521289</v>
      </c>
      <c r="G26" s="48"/>
      <c r="H26" s="48">
        <v>297210</v>
      </c>
      <c r="I26" s="48">
        <v>753988</v>
      </c>
      <c r="J26" s="48">
        <v>343774.57</v>
      </c>
      <c r="K26" s="49">
        <v>78717.69</v>
      </c>
      <c r="L26" s="50"/>
      <c r="M26" s="48"/>
      <c r="N26" s="51"/>
      <c r="O26" s="18"/>
      <c r="P26" s="18"/>
      <c r="Q26" s="52"/>
      <c r="R26" s="52"/>
    </row>
    <row r="27" spans="1:18" s="19" customFormat="1" ht="11.25">
      <c r="A27" s="46" t="s">
        <v>59</v>
      </c>
      <c r="B27" s="47" t="s">
        <v>60</v>
      </c>
      <c r="C27" s="48">
        <v>50864</v>
      </c>
      <c r="D27" s="48">
        <v>1037180</v>
      </c>
      <c r="E27" s="48">
        <v>563325.22</v>
      </c>
      <c r="F27" s="48">
        <v>769544</v>
      </c>
      <c r="G27" s="48"/>
      <c r="H27" s="48">
        <v>422663</v>
      </c>
      <c r="I27" s="48">
        <v>978906</v>
      </c>
      <c r="J27" s="48">
        <v>458778.65</v>
      </c>
      <c r="K27" s="49">
        <v>155410.13</v>
      </c>
      <c r="L27" s="50"/>
      <c r="M27" s="48"/>
      <c r="N27" s="51"/>
      <c r="O27" s="18"/>
      <c r="P27" s="18"/>
      <c r="Q27" s="52"/>
      <c r="R27" s="52"/>
    </row>
    <row r="28" spans="1:18" s="19" customFormat="1" ht="11.25">
      <c r="A28" s="46" t="s">
        <v>61</v>
      </c>
      <c r="B28" s="47" t="s">
        <v>62</v>
      </c>
      <c r="C28" s="48">
        <v>-38544</v>
      </c>
      <c r="D28" s="48">
        <v>877477</v>
      </c>
      <c r="E28" s="48">
        <v>471731.11</v>
      </c>
      <c r="F28" s="48">
        <v>591622</v>
      </c>
      <c r="G28" s="48"/>
      <c r="H28" s="48">
        <v>338120</v>
      </c>
      <c r="I28" s="48">
        <v>943014</v>
      </c>
      <c r="J28" s="48">
        <v>423818.74</v>
      </c>
      <c r="K28" s="49">
        <v>9368.36</v>
      </c>
      <c r="L28" s="50"/>
      <c r="M28" s="48"/>
      <c r="N28" s="51"/>
      <c r="O28" s="18"/>
      <c r="P28" s="18"/>
      <c r="Q28" s="52"/>
      <c r="R28" s="52"/>
    </row>
    <row r="29" spans="1:18" s="19" customFormat="1" ht="11.25">
      <c r="A29" s="46" t="s">
        <v>63</v>
      </c>
      <c r="B29" s="47" t="s">
        <v>64</v>
      </c>
      <c r="C29" s="48">
        <v>-8837</v>
      </c>
      <c r="D29" s="48">
        <v>929077</v>
      </c>
      <c r="E29" s="48">
        <v>474024.38</v>
      </c>
      <c r="F29" s="48">
        <v>610920</v>
      </c>
      <c r="G29" s="48"/>
      <c r="H29" s="48">
        <v>324969</v>
      </c>
      <c r="I29" s="48">
        <v>919946</v>
      </c>
      <c r="J29" s="48">
        <v>435002.41</v>
      </c>
      <c r="K29" s="49">
        <v>30185.2</v>
      </c>
      <c r="L29" s="50"/>
      <c r="M29" s="48"/>
      <c r="N29" s="51"/>
      <c r="O29" s="18"/>
      <c r="P29" s="18"/>
      <c r="Q29" s="52"/>
      <c r="R29" s="52"/>
    </row>
    <row r="30" spans="1:18" s="19" customFormat="1" ht="11.25">
      <c r="A30" s="46" t="s">
        <v>65</v>
      </c>
      <c r="B30" s="47" t="s">
        <v>66</v>
      </c>
      <c r="C30" s="48">
        <v>-15316</v>
      </c>
      <c r="D30" s="48">
        <v>976183</v>
      </c>
      <c r="E30" s="48">
        <v>513313.68</v>
      </c>
      <c r="F30" s="48">
        <v>649837</v>
      </c>
      <c r="G30" s="48"/>
      <c r="H30" s="48">
        <v>349654</v>
      </c>
      <c r="I30" s="48">
        <v>930048</v>
      </c>
      <c r="J30" s="48">
        <v>448617.06</v>
      </c>
      <c r="K30" s="49">
        <v>49381.01</v>
      </c>
      <c r="L30" s="50"/>
      <c r="M30" s="48"/>
      <c r="N30" s="51"/>
      <c r="O30" s="18"/>
      <c r="P30" s="18"/>
      <c r="Q30" s="52"/>
      <c r="R30" s="52"/>
    </row>
    <row r="31" spans="1:18" s="19" customFormat="1" ht="11.25">
      <c r="A31" s="46" t="s">
        <v>67</v>
      </c>
      <c r="B31" s="47" t="s">
        <v>68</v>
      </c>
      <c r="C31" s="48">
        <v>55024</v>
      </c>
      <c r="D31" s="48">
        <v>703324</v>
      </c>
      <c r="E31" s="48">
        <v>406434.93</v>
      </c>
      <c r="F31" s="48">
        <v>538925</v>
      </c>
      <c r="G31" s="48"/>
      <c r="H31" s="48">
        <v>290430</v>
      </c>
      <c r="I31" s="48">
        <v>703784</v>
      </c>
      <c r="J31" s="48">
        <v>354617.25</v>
      </c>
      <c r="K31" s="49">
        <v>106842.13</v>
      </c>
      <c r="L31" s="50"/>
      <c r="M31" s="48"/>
      <c r="N31" s="51"/>
      <c r="O31" s="18"/>
      <c r="P31" s="18"/>
      <c r="Q31" s="52"/>
      <c r="R31" s="52"/>
    </row>
    <row r="32" spans="1:18" s="19" customFormat="1" ht="11.25">
      <c r="A32" s="46" t="s">
        <v>69</v>
      </c>
      <c r="B32" s="47" t="s">
        <v>70</v>
      </c>
      <c r="C32" s="48">
        <v>-3236</v>
      </c>
      <c r="D32" s="48">
        <v>821507</v>
      </c>
      <c r="E32" s="48">
        <v>459535.09</v>
      </c>
      <c r="F32" s="48">
        <v>567305</v>
      </c>
      <c r="G32" s="48"/>
      <c r="H32" s="48">
        <v>313980</v>
      </c>
      <c r="I32" s="48">
        <v>835422</v>
      </c>
      <c r="J32" s="48">
        <v>413506.14</v>
      </c>
      <c r="K32" s="49">
        <v>42792.46</v>
      </c>
      <c r="L32" s="50"/>
      <c r="M32" s="48"/>
      <c r="N32" s="51"/>
      <c r="O32" s="18"/>
      <c r="P32" s="18"/>
      <c r="Q32" s="52"/>
      <c r="R32" s="52"/>
    </row>
    <row r="33" spans="1:18" s="19" customFormat="1" ht="11.25">
      <c r="A33" s="46" t="s">
        <v>71</v>
      </c>
      <c r="B33" s="47" t="s">
        <v>72</v>
      </c>
      <c r="C33" s="48">
        <v>-2515</v>
      </c>
      <c r="D33" s="48">
        <v>1059967</v>
      </c>
      <c r="E33" s="48">
        <v>584248.58</v>
      </c>
      <c r="F33" s="48">
        <v>713563</v>
      </c>
      <c r="G33" s="48"/>
      <c r="H33" s="48">
        <v>392793</v>
      </c>
      <c r="I33" s="48">
        <v>1079946</v>
      </c>
      <c r="J33" s="48">
        <v>520122.15</v>
      </c>
      <c r="K33" s="49">
        <v>61611.6</v>
      </c>
      <c r="L33" s="50"/>
      <c r="M33" s="48"/>
      <c r="N33" s="51"/>
      <c r="O33" s="18"/>
      <c r="P33" s="18"/>
      <c r="Q33" s="52"/>
      <c r="R33" s="52"/>
    </row>
    <row r="34" spans="1:18" s="19" customFormat="1" ht="11.25">
      <c r="A34" s="46" t="s">
        <v>73</v>
      </c>
      <c r="B34" s="47" t="s">
        <v>74</v>
      </c>
      <c r="C34" s="48">
        <v>14801</v>
      </c>
      <c r="D34" s="48">
        <v>868378</v>
      </c>
      <c r="E34" s="48">
        <v>460496.57</v>
      </c>
      <c r="F34" s="48">
        <v>662082</v>
      </c>
      <c r="G34" s="48"/>
      <c r="H34" s="48">
        <v>342827</v>
      </c>
      <c r="I34" s="48">
        <v>862221</v>
      </c>
      <c r="J34" s="48">
        <v>396364</v>
      </c>
      <c r="K34" s="49">
        <v>78933.29</v>
      </c>
      <c r="L34" s="50"/>
      <c r="M34" s="48"/>
      <c r="N34" s="51"/>
      <c r="O34" s="18"/>
      <c r="P34" s="18"/>
      <c r="Q34" s="52"/>
      <c r="R34" s="52"/>
    </row>
    <row r="35" spans="1:18" s="19" customFormat="1" ht="11.25">
      <c r="A35" s="46" t="s">
        <v>75</v>
      </c>
      <c r="B35" s="47" t="s">
        <v>76</v>
      </c>
      <c r="C35" s="48">
        <v>20396</v>
      </c>
      <c r="D35" s="48">
        <v>623967</v>
      </c>
      <c r="E35" s="48">
        <v>344169.56</v>
      </c>
      <c r="F35" s="48">
        <v>438567</v>
      </c>
      <c r="G35" s="48"/>
      <c r="H35" s="48">
        <v>238362</v>
      </c>
      <c r="I35" s="48">
        <v>634938</v>
      </c>
      <c r="J35" s="48">
        <v>296168.93</v>
      </c>
      <c r="K35" s="49">
        <v>68396.65</v>
      </c>
      <c r="L35" s="50"/>
      <c r="M35" s="48"/>
      <c r="N35" s="51"/>
      <c r="O35" s="18"/>
      <c r="P35" s="18"/>
      <c r="Q35" s="52"/>
      <c r="R35" s="52"/>
    </row>
    <row r="36" spans="1:18" s="19" customFormat="1" ht="11.25">
      <c r="A36" s="46" t="s">
        <v>77</v>
      </c>
      <c r="B36" s="47" t="s">
        <v>78</v>
      </c>
      <c r="C36" s="48">
        <v>59721</v>
      </c>
      <c r="D36" s="48">
        <v>798027</v>
      </c>
      <c r="E36" s="48">
        <v>448047.44</v>
      </c>
      <c r="F36" s="48">
        <v>568815</v>
      </c>
      <c r="G36" s="48"/>
      <c r="H36" s="48">
        <v>324817</v>
      </c>
      <c r="I36" s="48">
        <v>785887</v>
      </c>
      <c r="J36" s="48">
        <v>360405.03</v>
      </c>
      <c r="K36" s="49">
        <v>147363.31</v>
      </c>
      <c r="L36" s="50"/>
      <c r="M36" s="48"/>
      <c r="N36" s="51"/>
      <c r="O36" s="18"/>
      <c r="P36" s="18"/>
      <c r="Q36" s="52"/>
      <c r="R36" s="52"/>
    </row>
    <row r="37" spans="1:18" s="19" customFormat="1" ht="11.25">
      <c r="A37" s="46" t="s">
        <v>79</v>
      </c>
      <c r="B37" s="47" t="s">
        <v>80</v>
      </c>
      <c r="C37" s="48">
        <v>6833</v>
      </c>
      <c r="D37" s="48">
        <v>774311</v>
      </c>
      <c r="E37" s="48">
        <v>414857.49</v>
      </c>
      <c r="F37" s="48">
        <v>558098</v>
      </c>
      <c r="G37" s="48"/>
      <c r="H37" s="48">
        <v>304759.1</v>
      </c>
      <c r="I37" s="48">
        <v>793550</v>
      </c>
      <c r="J37" s="48">
        <v>354666.06</v>
      </c>
      <c r="K37" s="49">
        <v>67024.34</v>
      </c>
      <c r="L37" s="50"/>
      <c r="M37" s="48"/>
      <c r="N37" s="51"/>
      <c r="O37" s="18"/>
      <c r="P37" s="18"/>
      <c r="Q37" s="52"/>
      <c r="R37" s="52"/>
    </row>
    <row r="38" spans="1:18" s="19" customFormat="1" ht="11.25">
      <c r="A38" s="46" t="s">
        <v>81</v>
      </c>
      <c r="B38" s="47" t="s">
        <v>82</v>
      </c>
      <c r="C38" s="48">
        <v>13670</v>
      </c>
      <c r="D38" s="48">
        <v>1480987</v>
      </c>
      <c r="E38" s="48">
        <v>788570.89</v>
      </c>
      <c r="F38" s="48">
        <v>907666</v>
      </c>
      <c r="G38" s="48"/>
      <c r="H38" s="48">
        <v>507685</v>
      </c>
      <c r="I38" s="48">
        <v>1480895</v>
      </c>
      <c r="J38" s="48">
        <v>690021.84</v>
      </c>
      <c r="K38" s="49">
        <v>112219.54</v>
      </c>
      <c r="L38" s="50"/>
      <c r="M38" s="48"/>
      <c r="N38" s="51"/>
      <c r="O38" s="18"/>
      <c r="P38" s="18"/>
      <c r="Q38" s="52"/>
      <c r="R38" s="52"/>
    </row>
    <row r="39" spans="1:18" s="19" customFormat="1" ht="11.25">
      <c r="A39" s="46" t="s">
        <v>83</v>
      </c>
      <c r="B39" s="47" t="s">
        <v>84</v>
      </c>
      <c r="C39" s="48">
        <v>54024</v>
      </c>
      <c r="D39" s="48">
        <v>1033619</v>
      </c>
      <c r="E39" s="48">
        <v>554754.9</v>
      </c>
      <c r="F39" s="48">
        <v>760008</v>
      </c>
      <c r="G39" s="48"/>
      <c r="H39" s="48">
        <v>400257</v>
      </c>
      <c r="I39" s="48">
        <v>1045118</v>
      </c>
      <c r="J39" s="48">
        <v>506414.39</v>
      </c>
      <c r="K39" s="49">
        <v>102364.19</v>
      </c>
      <c r="L39" s="50"/>
      <c r="M39" s="48"/>
      <c r="N39" s="51"/>
      <c r="O39" s="18"/>
      <c r="P39" s="18"/>
      <c r="Q39" s="52"/>
      <c r="R39" s="52"/>
    </row>
    <row r="40" spans="1:18" s="19" customFormat="1" ht="11.25">
      <c r="A40" s="46" t="s">
        <v>85</v>
      </c>
      <c r="B40" s="47" t="s">
        <v>86</v>
      </c>
      <c r="C40" s="48">
        <v>93263</v>
      </c>
      <c r="D40" s="48">
        <v>747028</v>
      </c>
      <c r="E40" s="48">
        <v>404316.33</v>
      </c>
      <c r="F40" s="48">
        <v>539892</v>
      </c>
      <c r="G40" s="48"/>
      <c r="H40" s="48">
        <v>269478</v>
      </c>
      <c r="I40" s="48">
        <v>840058</v>
      </c>
      <c r="J40" s="48">
        <v>370662.72</v>
      </c>
      <c r="K40" s="49">
        <v>126916.74</v>
      </c>
      <c r="L40" s="50"/>
      <c r="M40" s="48"/>
      <c r="N40" s="51"/>
      <c r="O40" s="18"/>
      <c r="P40" s="18"/>
      <c r="Q40" s="52"/>
      <c r="R40" s="52"/>
    </row>
    <row r="41" spans="1:18" s="19" customFormat="1" ht="11.25">
      <c r="A41" s="46" t="s">
        <v>87</v>
      </c>
      <c r="B41" s="47" t="s">
        <v>88</v>
      </c>
      <c r="C41" s="48">
        <v>56613</v>
      </c>
      <c r="D41" s="48">
        <v>1224771</v>
      </c>
      <c r="E41" s="48">
        <v>661620.94</v>
      </c>
      <c r="F41" s="48">
        <v>836395</v>
      </c>
      <c r="G41" s="48"/>
      <c r="H41" s="48">
        <v>465297</v>
      </c>
      <c r="I41" s="48">
        <v>1251749</v>
      </c>
      <c r="J41" s="48">
        <v>534202.02</v>
      </c>
      <c r="K41" s="49">
        <v>183840.4</v>
      </c>
      <c r="L41" s="50"/>
      <c r="M41" s="48"/>
      <c r="N41" s="51"/>
      <c r="O41" s="18"/>
      <c r="P41" s="18"/>
      <c r="Q41" s="52"/>
      <c r="R41" s="52"/>
    </row>
    <row r="42" spans="1:18" s="19" customFormat="1" ht="11.25">
      <c r="A42" s="46" t="s">
        <v>89</v>
      </c>
      <c r="B42" s="47" t="s">
        <v>90</v>
      </c>
      <c r="C42" s="48">
        <v>43781</v>
      </c>
      <c r="D42" s="48">
        <v>862719</v>
      </c>
      <c r="E42" s="48">
        <v>460662.06</v>
      </c>
      <c r="F42" s="48">
        <v>616087</v>
      </c>
      <c r="G42" s="48"/>
      <c r="H42" s="48">
        <v>303046</v>
      </c>
      <c r="I42" s="48">
        <v>914269</v>
      </c>
      <c r="J42" s="48">
        <v>378497.44</v>
      </c>
      <c r="K42" s="49">
        <v>125945.96</v>
      </c>
      <c r="L42" s="50"/>
      <c r="M42" s="48"/>
      <c r="N42" s="51"/>
      <c r="O42" s="18"/>
      <c r="P42" s="18"/>
      <c r="Q42" s="52"/>
      <c r="R42" s="52"/>
    </row>
    <row r="43" spans="1:18" s="19" customFormat="1" ht="11.25">
      <c r="A43" s="46" t="s">
        <v>91</v>
      </c>
      <c r="B43" s="47" t="s">
        <v>92</v>
      </c>
      <c r="C43" s="48">
        <v>38587</v>
      </c>
      <c r="D43" s="48">
        <v>1189488</v>
      </c>
      <c r="E43" s="48">
        <v>625380.04</v>
      </c>
      <c r="F43" s="48">
        <v>765808</v>
      </c>
      <c r="G43" s="48"/>
      <c r="H43" s="48">
        <v>406978</v>
      </c>
      <c r="I43" s="48">
        <v>1207727</v>
      </c>
      <c r="J43" s="48">
        <v>564667.71</v>
      </c>
      <c r="K43" s="49">
        <v>99299</v>
      </c>
      <c r="L43" s="50"/>
      <c r="M43" s="48"/>
      <c r="N43" s="51"/>
      <c r="O43" s="18"/>
      <c r="P43" s="18"/>
      <c r="Q43" s="52"/>
      <c r="R43" s="52"/>
    </row>
    <row r="44" spans="1:18" s="19" customFormat="1" ht="11.25">
      <c r="A44" s="46" t="s">
        <v>93</v>
      </c>
      <c r="B44" s="47" t="s">
        <v>94</v>
      </c>
      <c r="C44" s="48">
        <v>1589</v>
      </c>
      <c r="D44" s="48">
        <v>795906</v>
      </c>
      <c r="E44" s="48">
        <v>432128.9</v>
      </c>
      <c r="F44" s="48">
        <v>536556</v>
      </c>
      <c r="G44" s="48"/>
      <c r="H44" s="48">
        <v>293626</v>
      </c>
      <c r="I44" s="48">
        <v>795906</v>
      </c>
      <c r="J44" s="48">
        <v>365220.14</v>
      </c>
      <c r="K44" s="49">
        <v>68497.91</v>
      </c>
      <c r="L44" s="50"/>
      <c r="M44" s="48"/>
      <c r="N44" s="51"/>
      <c r="O44" s="18"/>
      <c r="P44" s="18"/>
      <c r="Q44" s="52"/>
      <c r="R44" s="52"/>
    </row>
    <row r="45" spans="1:18" s="19" customFormat="1" ht="11.25">
      <c r="A45" s="53" t="s">
        <v>95</v>
      </c>
      <c r="B45" s="54" t="s">
        <v>96</v>
      </c>
      <c r="C45" s="55">
        <v>7314</v>
      </c>
      <c r="D45" s="56">
        <v>767721</v>
      </c>
      <c r="E45" s="56">
        <v>403632.53</v>
      </c>
      <c r="F45" s="56">
        <v>533137</v>
      </c>
      <c r="G45" s="56"/>
      <c r="H45" s="56">
        <v>282560</v>
      </c>
      <c r="I45" s="56">
        <v>772586</v>
      </c>
      <c r="J45" s="56">
        <v>348970.54</v>
      </c>
      <c r="K45" s="57">
        <v>61975.76</v>
      </c>
      <c r="L45" s="50"/>
      <c r="M45" s="48"/>
      <c r="N45" s="51"/>
      <c r="O45" s="18"/>
      <c r="P45" s="18"/>
      <c r="Q45" s="52"/>
      <c r="R45" s="52"/>
    </row>
    <row r="46" spans="1:18" s="19" customFormat="1" ht="12" thickBot="1">
      <c r="A46" s="58" t="s">
        <v>97</v>
      </c>
      <c r="B46" s="59" t="s">
        <v>98</v>
      </c>
      <c r="C46" s="60"/>
      <c r="D46" s="61">
        <v>3050</v>
      </c>
      <c r="E46" s="61">
        <v>0</v>
      </c>
      <c r="F46" s="61">
        <v>3050</v>
      </c>
      <c r="G46" s="61"/>
      <c r="H46" s="61"/>
      <c r="I46" s="61">
        <v>3050</v>
      </c>
      <c r="J46" s="61">
        <v>0</v>
      </c>
      <c r="K46" s="62"/>
      <c r="L46" s="63"/>
      <c r="M46" s="64"/>
      <c r="N46" s="65"/>
      <c r="O46" s="18"/>
      <c r="P46" s="18"/>
      <c r="Q46" s="52"/>
      <c r="R46" s="52"/>
    </row>
    <row r="47" spans="1:18" s="74" customFormat="1" ht="16.5" customHeight="1" thickBot="1">
      <c r="A47" s="98" t="s">
        <v>99</v>
      </c>
      <c r="B47" s="99"/>
      <c r="C47" s="66">
        <f aca="true" t="shared" si="0" ref="C47:K47">SUM(C9:C46)</f>
        <v>989217</v>
      </c>
      <c r="D47" s="67">
        <f t="shared" si="0"/>
        <v>32144880</v>
      </c>
      <c r="E47" s="67">
        <f t="shared" si="0"/>
        <v>17142756.27</v>
      </c>
      <c r="F47" s="67">
        <f t="shared" si="0"/>
        <v>22358469</v>
      </c>
      <c r="G47" s="67">
        <f t="shared" si="0"/>
        <v>0</v>
      </c>
      <c r="H47" s="67">
        <f t="shared" si="0"/>
        <v>11902777.549999999</v>
      </c>
      <c r="I47" s="67">
        <f t="shared" si="0"/>
        <v>32641876</v>
      </c>
      <c r="J47" s="67">
        <f t="shared" si="0"/>
        <v>14723111</v>
      </c>
      <c r="K47" s="68">
        <f t="shared" si="0"/>
        <v>3408669.96</v>
      </c>
      <c r="L47" s="69">
        <f>SUM(L9:L45)</f>
        <v>0</v>
      </c>
      <c r="M47" s="70">
        <f>SUM(M9:M45)</f>
        <v>0</v>
      </c>
      <c r="N47" s="71">
        <f>SUM(N9:N45)</f>
        <v>0</v>
      </c>
      <c r="O47" s="72"/>
      <c r="P47" s="72"/>
      <c r="Q47" s="73"/>
      <c r="R47" s="73"/>
    </row>
    <row r="48" spans="1:16" s="19" customFormat="1" ht="4.5" customHeight="1" thickBot="1">
      <c r="A48" s="75"/>
      <c r="B48" s="76"/>
      <c r="C48" s="77"/>
      <c r="D48" s="77"/>
      <c r="E48" s="77"/>
      <c r="F48" s="77"/>
      <c r="G48" s="77"/>
      <c r="H48" s="77"/>
      <c r="I48" s="77"/>
      <c r="J48" s="77"/>
      <c r="K48" s="78"/>
      <c r="L48" s="50"/>
      <c r="M48" s="48"/>
      <c r="N48" s="51"/>
      <c r="O48" s="18"/>
      <c r="P48" s="18"/>
    </row>
    <row r="49" spans="1:16" s="19" customFormat="1" ht="15.75" customHeight="1" thickBot="1">
      <c r="A49" s="79" t="s">
        <v>97</v>
      </c>
      <c r="B49" s="80" t="s">
        <v>100</v>
      </c>
      <c r="C49" s="81">
        <v>-40893</v>
      </c>
      <c r="D49" s="81">
        <v>4955000</v>
      </c>
      <c r="E49" s="81">
        <v>2514213</v>
      </c>
      <c r="F49" s="81">
        <v>0</v>
      </c>
      <c r="G49" s="81"/>
      <c r="H49" s="81">
        <v>0</v>
      </c>
      <c r="I49" s="81">
        <v>4904700</v>
      </c>
      <c r="J49" s="81">
        <v>2197221</v>
      </c>
      <c r="K49" s="82">
        <v>276099</v>
      </c>
      <c r="L49" s="50"/>
      <c r="M49" s="48"/>
      <c r="N49" s="51"/>
      <c r="O49" s="18"/>
      <c r="P49" s="18"/>
    </row>
    <row r="50" spans="1:16" s="19" customFormat="1" ht="5.25" customHeight="1">
      <c r="A50" s="75"/>
      <c r="B50" s="76"/>
      <c r="C50" s="77"/>
      <c r="D50" s="77"/>
      <c r="E50" s="77"/>
      <c r="F50" s="77"/>
      <c r="G50" s="77"/>
      <c r="H50" s="77"/>
      <c r="I50" s="77"/>
      <c r="J50" s="77"/>
      <c r="K50" s="78"/>
      <c r="L50" s="50"/>
      <c r="M50" s="48"/>
      <c r="N50" s="51"/>
      <c r="O50" s="18"/>
      <c r="P50" s="18"/>
    </row>
    <row r="51" spans="1:16" s="19" customFormat="1" ht="14.25" customHeight="1">
      <c r="A51" s="46" t="s">
        <v>101</v>
      </c>
      <c r="B51" s="47" t="s">
        <v>102</v>
      </c>
      <c r="C51" s="48">
        <v>420062</v>
      </c>
      <c r="D51" s="48">
        <v>26960099</v>
      </c>
      <c r="E51" s="48">
        <v>11459643</v>
      </c>
      <c r="F51" s="48">
        <v>4792843</v>
      </c>
      <c r="G51" s="48"/>
      <c r="H51" s="48">
        <v>2445275</v>
      </c>
      <c r="I51" s="48">
        <v>26867894</v>
      </c>
      <c r="J51" s="48">
        <v>11380879.85</v>
      </c>
      <c r="K51" s="49">
        <v>498826</v>
      </c>
      <c r="L51" s="50"/>
      <c r="M51" s="48"/>
      <c r="N51" s="51"/>
      <c r="O51" s="18"/>
      <c r="P51" s="18"/>
    </row>
    <row r="52" spans="1:16" s="74" customFormat="1" ht="13.5" customHeight="1">
      <c r="A52" s="46" t="s">
        <v>103</v>
      </c>
      <c r="B52" s="47" t="s">
        <v>104</v>
      </c>
      <c r="C52" s="48">
        <v>340817</v>
      </c>
      <c r="D52" s="48">
        <v>28516719</v>
      </c>
      <c r="E52" s="48">
        <v>11455885</v>
      </c>
      <c r="F52" s="48">
        <v>5521566</v>
      </c>
      <c r="G52" s="48"/>
      <c r="H52" s="48">
        <v>2761600</v>
      </c>
      <c r="I52" s="48">
        <v>28498159</v>
      </c>
      <c r="J52" s="48">
        <v>10878155</v>
      </c>
      <c r="K52" s="49">
        <v>918546</v>
      </c>
      <c r="L52" s="83"/>
      <c r="M52" s="84"/>
      <c r="N52" s="85"/>
      <c r="O52" s="73"/>
      <c r="P52" s="73"/>
    </row>
    <row r="53" spans="1:16" s="19" customFormat="1" ht="6" customHeight="1" thickBot="1">
      <c r="A53" s="53"/>
      <c r="B53" s="54"/>
      <c r="C53" s="56"/>
      <c r="D53" s="56"/>
      <c r="E53" s="56"/>
      <c r="F53" s="56"/>
      <c r="G53" s="56"/>
      <c r="H53" s="56"/>
      <c r="I53" s="56"/>
      <c r="J53" s="56"/>
      <c r="K53" s="57"/>
      <c r="L53" s="50"/>
      <c r="M53" s="48"/>
      <c r="N53" s="51"/>
      <c r="O53" s="18"/>
      <c r="P53" s="18"/>
    </row>
    <row r="54" spans="1:16" s="19" customFormat="1" ht="15" customHeight="1" thickBot="1">
      <c r="A54" s="86"/>
      <c r="B54" s="87" t="s">
        <v>99</v>
      </c>
      <c r="C54" s="88">
        <f>SUM(C51:C53)</f>
        <v>760879</v>
      </c>
      <c r="D54" s="89">
        <f>SUM(D51:D53)</f>
        <v>55476818</v>
      </c>
      <c r="E54" s="89">
        <f>SUM(E51:E53)</f>
        <v>22915528</v>
      </c>
      <c r="F54" s="89">
        <f>SUM(F51:F53)</f>
        <v>10314409</v>
      </c>
      <c r="G54" s="89"/>
      <c r="H54" s="89">
        <f>SUM(H51:H53)</f>
        <v>5206875</v>
      </c>
      <c r="I54" s="89">
        <f>SUM(I51:I53)</f>
        <v>55366053</v>
      </c>
      <c r="J54" s="89">
        <f>SUM(J51:J53)</f>
        <v>22259034.85</v>
      </c>
      <c r="K54" s="90">
        <f>SUM(K51:K53)</f>
        <v>1417372</v>
      </c>
      <c r="L54" s="91" t="e">
        <f>SUM(#REF!,#REF!,#REF!,#REF!,#REF!,L52,#REF!,#REF!,L47)</f>
        <v>#REF!</v>
      </c>
      <c r="M54" s="92" t="e">
        <f>SUM(#REF!,#REF!,#REF!,#REF!,#REF!,M52,#REF!,#REF!,M47)</f>
        <v>#REF!</v>
      </c>
      <c r="N54" s="93" t="e">
        <f>SUM(#REF!,#REF!,#REF!,#REF!,#REF!,N52,#REF!,#REF!,N47)</f>
        <v>#REF!</v>
      </c>
      <c r="O54" s="52"/>
      <c r="P54" s="52"/>
    </row>
    <row r="55" spans="1:16" s="19" customFormat="1" ht="19.5" customHeight="1" thickBot="1">
      <c r="A55" s="94"/>
      <c r="B55" s="95" t="s">
        <v>105</v>
      </c>
      <c r="C55" s="96">
        <f aca="true" t="shared" si="1" ref="C55:K55">SUM(C54,C49,C47)</f>
        <v>1709203</v>
      </c>
      <c r="D55" s="96">
        <f t="shared" si="1"/>
        <v>92576698</v>
      </c>
      <c r="E55" s="96">
        <f t="shared" si="1"/>
        <v>42572497.269999996</v>
      </c>
      <c r="F55" s="96">
        <f t="shared" si="1"/>
        <v>32672878</v>
      </c>
      <c r="G55" s="96">
        <f t="shared" si="1"/>
        <v>0</v>
      </c>
      <c r="H55" s="96">
        <f t="shared" si="1"/>
        <v>17109652.549999997</v>
      </c>
      <c r="I55" s="96">
        <f t="shared" si="1"/>
        <v>92912629</v>
      </c>
      <c r="J55" s="96">
        <f t="shared" si="1"/>
        <v>39179366.85</v>
      </c>
      <c r="K55" s="97">
        <f t="shared" si="1"/>
        <v>5102140.96</v>
      </c>
      <c r="O55" s="18"/>
      <c r="P55" s="18"/>
    </row>
  </sheetData>
  <mergeCells count="2">
    <mergeCell ref="A47:B47"/>
    <mergeCell ref="A2:K3"/>
  </mergeCells>
  <printOptions/>
  <pageMargins left="0.75" right="0.17" top="0.8267716535433072" bottom="0.748031496062992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kbeba</dc:creator>
  <cp:keywords/>
  <dc:description/>
  <cp:lastModifiedBy>Anna Zakrzewska</cp:lastModifiedBy>
  <dcterms:created xsi:type="dcterms:W3CDTF">2007-07-26T12:14:16Z</dcterms:created>
  <dcterms:modified xsi:type="dcterms:W3CDTF">2007-08-10T07:50:53Z</dcterms:modified>
  <cp:category/>
  <cp:version/>
  <cp:contentType/>
  <cp:contentStatus/>
</cp:coreProperties>
</file>