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90" windowHeight="12525" activeTab="0"/>
  </bookViews>
  <sheets>
    <sheet name="GRANTY" sheetId="1" r:id="rId1"/>
  </sheets>
  <definedNames>
    <definedName name="_xlnm.Print_Titles" localSheetId="0">'GRANTY'!$4:$4</definedName>
  </definedNames>
  <calcPr fullCalcOnLoad="1"/>
</workbook>
</file>

<file path=xl/sharedStrings.xml><?xml version="1.0" encoding="utf-8"?>
<sst xmlns="http://schemas.openxmlformats.org/spreadsheetml/2006/main" count="526" uniqueCount="297">
  <si>
    <t>WYKONANIE  WYDATKÓW  NA REALIZACJĘ ZADAŃ WłASNYCH GMINY  PRZEZ ORGANIZACJE PROWADZĄCE DZIAŁALNOŚĆ POŻYTKU PUBLICZNEGO ZA 2010 ROK</t>
  </si>
  <si>
    <t>Dz.</t>
  </si>
  <si>
    <t>Rozdz.</t>
  </si>
  <si>
    <t>§</t>
  </si>
  <si>
    <t>Wydział</t>
  </si>
  <si>
    <t>Organizacja</t>
  </si>
  <si>
    <t xml:space="preserve"> Zadanie</t>
  </si>
  <si>
    <t>Kwota przyznana</t>
  </si>
  <si>
    <t>Kwota przekazana</t>
  </si>
  <si>
    <t>Wydział Polityki Gospodarczej</t>
  </si>
  <si>
    <t xml:space="preserve">Fundacja Gospodarcza </t>
  </si>
  <si>
    <t>Pomorskie Miasteczko Zawodów</t>
  </si>
  <si>
    <t>Biuro Prezydenta</t>
  </si>
  <si>
    <t>Stowarzyszenie OVUM</t>
  </si>
  <si>
    <t>Biuro Porad Obywatelskich</t>
  </si>
  <si>
    <t>Wydział Spraw Obywatelskich</t>
  </si>
  <si>
    <t>Ochotnicza straż pożarna</t>
  </si>
  <si>
    <t>Zapewnienie gotowości bojowej Ochotniczej Straży Pożarnej w Wiczlinie</t>
  </si>
  <si>
    <t>Wydział Edukacji</t>
  </si>
  <si>
    <t>Towarzystwo Wspierania Inicjatyw Turystycznych i Rozwoju Młodych Talentów "Talent"</t>
  </si>
  <si>
    <t>Młoda Informatyczna Gdynia</t>
  </si>
  <si>
    <t>Granty - Stowarzyszenie Centrum Współpracy Młodzieży</t>
  </si>
  <si>
    <t>Aktywizacja gdyńskiej młodzieży</t>
  </si>
  <si>
    <t xml:space="preserve">Granty - Zw. Harcerstwa Polskiego - Hufiec Gdyński </t>
  </si>
  <si>
    <t>Wydział Zdrowia</t>
  </si>
  <si>
    <t>Fundacja "Zachowaj zdrowie w sobie"</t>
  </si>
  <si>
    <t>Schorzenia cywilizacyjne w edukacji zdrowotnej</t>
  </si>
  <si>
    <t>GOSiR</t>
  </si>
  <si>
    <t>Kluby sportowe</t>
  </si>
  <si>
    <t>kluby sportowe, uczniowskie kluby sportowe, stowarzyszenia kultury fizycznej - na szkolenia grup młodzieżowych oraz udział w imprezach sportowych</t>
  </si>
  <si>
    <t>Fundacja Szkwał - Morze dla Młodzieży</t>
  </si>
  <si>
    <t>Integracja i aktywizacja osób zagrożonych uzależnieniami poprzez uprawianie żeglarstwa</t>
  </si>
  <si>
    <t>MOPS</t>
  </si>
  <si>
    <t>Chrześcijańskie Stowarzyszenie Dobroczynne</t>
  </si>
  <si>
    <t>Prowadzenie schroniska z funkcją interwencyjnego punktu noclegowego dla osób w stanie nietrzeźwości</t>
  </si>
  <si>
    <t>Prowadzenie schroniska dla bezdomnych uzależnionych od alkoholu</t>
  </si>
  <si>
    <t>Stow. Społeczna Edukacja NON-STOP</t>
  </si>
  <si>
    <t>Prowadzenie świetlicy socjoterapeutycznej (Żeglarzy 5)</t>
  </si>
  <si>
    <t>Gdyńskie Stowarzyszenie Integracyjne „PROMYK”</t>
  </si>
  <si>
    <t>Prowadzenie świetlicy socjoterapeutycznej  (ul. Maciejewicza 11)</t>
  </si>
  <si>
    <t>Stowarzyszenie Animatorów Zdrowia Psychicznego ZIELONA MYŚL</t>
  </si>
  <si>
    <t>Prowadzenie świetlicy socjoterapeutycznej w Gdyni przy ul. Cylkowskiego 5 w SP 34</t>
  </si>
  <si>
    <t>Stowarzyszenie na rzecz Dzieci i Młodzieży "Vitawa"</t>
  </si>
  <si>
    <t>Prowadzenie świetlicy socjoterapeutycznej w Gdyni przy ul. Chwarznieńskiej 2</t>
  </si>
  <si>
    <t>Prowadzenie świetlicy socjoterapeutycznej w Gdyni przy ul. Wiczlińskiej 93</t>
  </si>
  <si>
    <t xml:space="preserve">Prowadzenie świetlicy socjoterapeutycznej w Gdyni przy ul. Abrahama 82 </t>
  </si>
  <si>
    <t>Stowarzyszenie na rzecz Wspierania i Rozwoju Rodziny "PERSPEKTYWA"</t>
  </si>
  <si>
    <t>Prowadzenie świetlicy socjoterapeutycznej w Gdyni przy ul. Chabrowej 43 przy SP 16</t>
  </si>
  <si>
    <t>Prowadzenie świetlicy socjoterapeutycznej w Gdyni przy ul. Cechowej 22 przy SP 6</t>
  </si>
  <si>
    <t>Gdyńskie Stowarzyszenie Świętego Mikołaja Biskupa</t>
  </si>
  <si>
    <t>Prowadzenie świetlicy socjoterapeutycznej w dzielnicy  Gdynia - Chylonia</t>
  </si>
  <si>
    <t>Stowarzyszenie Regionalne Centrum Wsparcia Społecznego</t>
  </si>
  <si>
    <t>Prowadzenie świetlicy socjoterapeutycznej w Gdyni przy ul. Portowa 2</t>
  </si>
  <si>
    <t>Gdyńskie Stowarzyszenie FAMILIA</t>
  </si>
  <si>
    <t xml:space="preserve">Prowadzenie świetlicy socjoterapeutycznej w Gdyni przy ul. L.Staffa 10 w Zespole Szkół Nr 10 </t>
  </si>
  <si>
    <t>Prowadzenie świetlicy socjoterapeutycznej w Gdyni przy ul. Morskiej 89</t>
  </si>
  <si>
    <t>Towarzystwo Profilaktyki Środowiskowej "MROWISKO"</t>
  </si>
  <si>
    <t>Prowadzenie świetlicy socjoterapeutycznej w Gdyni przy ul. Opata Hackiego 17</t>
  </si>
  <si>
    <t>Prowadzenie świetlicy socjoterapeutycznej w Gdyni przy ul. Płk.Dąbka 52</t>
  </si>
  <si>
    <t xml:space="preserve">Prowadzenie świetlicy socjoterapeutycznej w Gdyni przy ul. Nagietkowej 73              </t>
  </si>
  <si>
    <t>Gdyńskie Abstynenckie Koło Rekreacyjno - Sportowe "Profit"</t>
  </si>
  <si>
    <t>Klub Kolarski "TREK"</t>
  </si>
  <si>
    <t>Parafia p.w.Św.Judy Apostoła</t>
  </si>
  <si>
    <t>Prowadzenie świetlicy socjoterapeutycznej w Gdyni przy ul. Unruga 150</t>
  </si>
  <si>
    <t>Środki nierozdysponowane</t>
  </si>
  <si>
    <t>Granty - Fundacja Gdyński Most Nadziei</t>
  </si>
  <si>
    <t>Profilaktyka onkologiczna - Akademia walki z rakiem</t>
  </si>
  <si>
    <t>Gdańskie Stowarzyszenie Pomocy Osobom z Chorobą Alzheimera</t>
  </si>
  <si>
    <t>Grupy wsparcia i rehabilitacja</t>
  </si>
  <si>
    <t>Stowarzyszenie Hospicjum Św. Wawrzyńca</t>
  </si>
  <si>
    <t>Opieka paliatywna</t>
  </si>
  <si>
    <t>Domowa opieka nad terminalnie chorymi</t>
  </si>
  <si>
    <t>Polskie Towarzystwo Stwardnienia Rozsianego "SCLEROSIS MULTIPLEX"</t>
  </si>
  <si>
    <t>Wizyty domowe lekarzy specjalistów u chorych na SM mieszkańców Gdyni"Ochrona zdrowia i edukacja zdrowotna w warunkach domowych dla przewlekle chorych na SM</t>
  </si>
  <si>
    <t>Stowarzyszenie Pomocy Dzieciom z Nadpobudliwością Psychoruchową i ich Rodzinom POMOST</t>
  </si>
  <si>
    <t>Wspieranie rodzin dzieci z nadpobudliwością psychoruchową (ADHD)</t>
  </si>
  <si>
    <t>Stowarzyszenie Serce Sercom</t>
  </si>
  <si>
    <t>Gdyńska Szkoła Niewydolności Serca</t>
  </si>
  <si>
    <t>CARITAS Archidiecezji Gdańskiej</t>
  </si>
  <si>
    <t>"Grupy wsparcia i rehabilitacji"</t>
  </si>
  <si>
    <t>Fundacja Pomocna Dłoń</t>
  </si>
  <si>
    <t>Prowadzenie placówki rodzinnej (Prowadzenie RDD nr 8)</t>
  </si>
  <si>
    <t>Fundacja Nasza Rodzina</t>
  </si>
  <si>
    <t>Prowadzenie RDD nr 9</t>
  </si>
  <si>
    <t>Gdańska Fundacja Innowacji Społecznych</t>
  </si>
  <si>
    <t>Prowadzenie placówki opiekuńczo wychowawczej Dom dla Młodzieży</t>
  </si>
  <si>
    <t>Fundacja Dziecięca Przystań</t>
  </si>
  <si>
    <t>Prowadzenie placówki opiekuńczo-wychowawczej typu socjalizacyjnego Dziecięca Przystań</t>
  </si>
  <si>
    <t>Stowarzyszenie Integracyjne PROMYK</t>
  </si>
  <si>
    <t>Prowadzenie Ośrodka Adaptacyjnego dla Dzieci i Młodzieży Niepełnosprawnej</t>
  </si>
  <si>
    <t>Stowarzyszenie AGAPE</t>
  </si>
  <si>
    <t>Prowadzenie schroniska dla osób bezdomnych starszych i niepełnosrawnych</t>
  </si>
  <si>
    <t xml:space="preserve">Prowadzenie schroniska dla bezdomnych uzależnionych od alkoholu </t>
  </si>
  <si>
    <t xml:space="preserve"> Stowarzyszenie Alter Ego</t>
  </si>
  <si>
    <t>Prowadzenie schroniska dla bezdomnych</t>
  </si>
  <si>
    <t>Stowarzyszenie RAZEM</t>
  </si>
  <si>
    <t>Ośrodek Interwencji Kryzysowej</t>
  </si>
  <si>
    <t>Fundacja "Niesiemy pomoc"</t>
  </si>
  <si>
    <t>Świadczenie usług opiekuńczych</t>
  </si>
  <si>
    <t>Polski Czerwony Krzyż</t>
  </si>
  <si>
    <t>Zapewnienie specjalistycznych usług opiekuńczych osobom chorym psychicznie na terenie miasta Gdynia ZLECONE</t>
  </si>
  <si>
    <t>Zapewnienie specjalistycznych usług opiekuńczych osobom chorym psychicznie na terenie miasta Gdynia</t>
  </si>
  <si>
    <t>Stowarzyszenie Penitencjarne PATRONAT</t>
  </si>
  <si>
    <t>Pomoc osobom zwalnianym z więzienia i ich rodzinom</t>
  </si>
  <si>
    <t>Sam. Ref. Ds. Osób Niepełnosprawnych</t>
  </si>
  <si>
    <t>Fundacja PATMOS</t>
  </si>
  <si>
    <t>"Bądźmy zdrowi razem" wspólna rehabilitacja dzieci</t>
  </si>
  <si>
    <t>Fundacja Ochrony praw Dziecka</t>
  </si>
  <si>
    <t>Pełna rehabilitacja dzieci i młodzieży niepełnosprawnej, wsparcie psychologiczne i terapeutyczne dla dzieci niepełnosprawnych i ich rodzin</t>
  </si>
  <si>
    <t>Fundacja Strefa Tango</t>
  </si>
  <si>
    <t>Zajęcia taneczno – ruchowe „Kocham tango”</t>
  </si>
  <si>
    <t>Fundacja DOGTOR</t>
  </si>
  <si>
    <t>Prowadzenie terapii przy udziale zwierząt w Ośrodku Fundacji Dogtor oraz placówkach współpracujących z Fundacją</t>
  </si>
  <si>
    <t>Fundacja Oparcia Społecznego Aleksandry FOSA</t>
  </si>
  <si>
    <t>Aktywni - klub samopomocy dla osób po kryzysach psychicznych</t>
  </si>
  <si>
    <t>Samodzielny Referat do spraw Osób Niepełnosprawnych</t>
  </si>
  <si>
    <t>Stowarzyszenie Pomocy Osobom Autystycznym w Gdańsku</t>
  </si>
  <si>
    <t xml:space="preserve">Likwidacja barier związanych z niepełnosprawnością: program aktywizacji społecznej i zawodowej dorosłych osób z autyzmem  </t>
  </si>
  <si>
    <t>Spotkania integracyjne</t>
  </si>
  <si>
    <t>Klub Sportowy Niepełnosprawnych START</t>
  </si>
  <si>
    <t>Sport osób niepełnosprawnych</t>
  </si>
  <si>
    <t>Nadwiślańskie Stowarzyszenie Chorych na Epilepsję i ich Przyjaciół PIAST</t>
  </si>
  <si>
    <t>Pokonajmy ograniczenia</t>
  </si>
  <si>
    <t>Gdyńskie Stowarzyszenie Osób Niesłyszących ich Rodzin i Przyjaciół EFFETHA</t>
  </si>
  <si>
    <t>Wyrównywanie szans rozwoju dzieci z rodzin głuchoniemych, dzieci niedosłyszących i niesłyszących</t>
  </si>
  <si>
    <t>Prowadzenie Gdyńskiego Centrum dla osób niesłyszacych i niedosłyszacych</t>
  </si>
  <si>
    <t>Pomoc asystenta skierowano do osób niesłyszących</t>
  </si>
  <si>
    <t>Rechabilitacja dzieci i dorosłych osób niepełnosprawnych</t>
  </si>
  <si>
    <t>Polskie Stowarzyszenie na Rzecz Osób z Upośledzeniem Umysłowym Koło w Gdyni</t>
  </si>
  <si>
    <t>Teatr Biuro Rzeczy Osobistych - uczestnictwo w kulturze formą aktywizacji zawodowej i społecznej osób niepełnosprawnych</t>
  </si>
  <si>
    <t>Prowadzenie Osrodka Wczesnej Interwencji dla dzieci w wieku 3 - 7 lat</t>
  </si>
  <si>
    <t>Prowadzenie wczesnej interwencji dla dzieci w wieku 0 - 2 lat</t>
  </si>
  <si>
    <t>Polskie Towarzystwo Laryngektomowanych</t>
  </si>
  <si>
    <t>Prowadzenie aktywizacji społecznej osób po amputacji krtani</t>
  </si>
  <si>
    <t>Wyjazd integracyjny do Łeby połączony z nauką mowy przełykowej</t>
  </si>
  <si>
    <t>Polskie Towarzystwo Stwardnienie Rozsianego Oddz. Woj. W Gdańsku</t>
  </si>
  <si>
    <t>Utrzymanie sprawności fizycznej osób chorych na stwardnienie rozsiane</t>
  </si>
  <si>
    <t>Utrzymanie sprawności fizycznej osób chorych na stwardnienie rozsiane aktywnych zawodowo</t>
  </si>
  <si>
    <t>Impuls normalności. Wyjazdfowa terapia psychologiczna dla chorych na SM</t>
  </si>
  <si>
    <t>Stowarzyszenie Amazonek Gdyńskich</t>
  </si>
  <si>
    <t>Wsparcie psychologiczne kobiet po leczeniu raka piersi i zapobieganie obrzękom limfatycznym</t>
  </si>
  <si>
    <t>Stowarzyszenie Chorych na Chorobę Parkinsona i ich Rodzin</t>
  </si>
  <si>
    <t>Rehabilitacja grupowa</t>
  </si>
  <si>
    <t>"Sprawność"</t>
  </si>
  <si>
    <t>Gdyńskie stowarzyszenie na rzecz osób niepełnosprawnych intelektualnie "Dom Marzeń"</t>
  </si>
  <si>
    <t>Aktywizacja społeczna niepełnosprawnej młodzieży - mieszkańców Gdyni</t>
  </si>
  <si>
    <t>"Popatrz jesteśmy aktywna młodzież</t>
  </si>
  <si>
    <t>Stowarzyszenie na rzecz osób z kryzysami psychicznymi „PRZYJAZNA DŁOŃ”</t>
  </si>
  <si>
    <t>„Sobotnie zajęcia klubowe”</t>
  </si>
  <si>
    <t>Stowarzyszenie Osób z Wadą Słuchu CISZA</t>
  </si>
  <si>
    <t>"Tacy sami - aktywizacja  integrująca środowisko osób niepełnosprawnych</t>
  </si>
  <si>
    <t>Stowarzyszenie Pomocy Osobom Niepełnosprawnym SPON</t>
  </si>
  <si>
    <t>Poprawa sprawności fizycznej i psychicznej osób niepełnosprawnych</t>
  </si>
  <si>
    <t>Stowarzyszenie "Dlaczego nie"</t>
  </si>
  <si>
    <t>Wszechstonne wspomaganie rozwoju dzieci  w wieku przedszkolnym i szkolnym z dysfunkcjami psychoruchowymi</t>
  </si>
  <si>
    <t>Polski Związek Głuchych Oddział Pomorski</t>
  </si>
  <si>
    <t>XIII Zlot Osob Niepełnosprawnych z okazji Międznarodowego Dnia Głuchego</t>
  </si>
  <si>
    <t>Podróż kulturowa szlakem Pierwszych Piastów</t>
  </si>
  <si>
    <t>Granty - Polskie Stowarzyszenie na rzecz Edukacji i Integracji "Tacy Sami"</t>
  </si>
  <si>
    <t>Oczko - popołudniowe zajęcia integracyjno wspomagające dla dzieci niewidomych i niedowidzących</t>
  </si>
  <si>
    <t>Związek Inwalidów Wojennych RP Zarząd Oddziału w Gdyni</t>
  </si>
  <si>
    <t xml:space="preserve">Pomoc osobom niepełnosprawnym i Integracja środowiska osób niepełnosprawnych zrzeszonych w Związku Inwalidów Wojennych RP </t>
  </si>
  <si>
    <t>Stowarzyszenie Niepełnosprawnych</t>
  </si>
  <si>
    <t>Prowadzenie Klubu Integracjnego przy SM im. C.K. Norwida</t>
  </si>
  <si>
    <t>Polski Związek Niewidomych</t>
  </si>
  <si>
    <t>"Centrum Informacji i RehabilitacjiOsób Niewidomych i Niedowidzących w Gdyni"</t>
  </si>
  <si>
    <t>Stowarzyszenie Przyjaciół Integracji</t>
  </si>
  <si>
    <t>Konsultacje prawno - ekonomiczne dla osób z niepełnosprawnością</t>
  </si>
  <si>
    <t>Projekt "Kobieta"</t>
  </si>
  <si>
    <t>Referat ds. Osób Niepełnosprawnych</t>
  </si>
  <si>
    <t>Towarzystwo Opieki nad Ociemniałymi</t>
  </si>
  <si>
    <t>Wczesne wspomaganie rozwoju dzieci niewidomych i słabowidzących, mieszkańców Gdyni</t>
  </si>
  <si>
    <t>Warsztaty terapii zajęciowej</t>
  </si>
  <si>
    <t>CAS</t>
  </si>
  <si>
    <t>Fundacja Słoneczna Jesień</t>
  </si>
  <si>
    <t>"Rytm szczęścia"</t>
  </si>
  <si>
    <t>"W zdrowym ciele młody duch"</t>
  </si>
  <si>
    <t>Akademicki Inkubator Przedsiębiorczości</t>
  </si>
  <si>
    <t>Grand Prix marszów Nordic Walking Gdynia 2010</t>
  </si>
  <si>
    <t>"MAGIC_BALL"</t>
  </si>
  <si>
    <t>Fundacja Ochrony Praw Dziecka</t>
  </si>
  <si>
    <t>"Wyrównywanie szans - organizacja czasu wolnego Gdynia 55+"</t>
  </si>
  <si>
    <t>5 jednodniowych wycieczek</t>
  </si>
  <si>
    <t>Aktywna Gdynianka 55+</t>
  </si>
  <si>
    <t>Aqarobic dla Gdynianek</t>
  </si>
  <si>
    <t>Wspieranie samotnych matek i rodzin ubogich</t>
  </si>
  <si>
    <t>Wspieranie ubogich mieszkańców Gdyni</t>
  </si>
  <si>
    <t>Podmioty ekonomii społecznej</t>
  </si>
  <si>
    <t xml:space="preserve">Związek Młodzieży Chrześcijańskiej Polska YMCA </t>
  </si>
  <si>
    <t>Działalność Gdyńskiego Uniwersytety Trzeciego Wieku</t>
  </si>
  <si>
    <t>Polskie Towarzystwo Turystyczno - Krajoznawcze Zarząd i Oddziału Marynarki Wojennej</t>
  </si>
  <si>
    <t>Turystyka kajakowa dla seniorów</t>
  </si>
  <si>
    <t xml:space="preserve">Spływ kajakowy </t>
  </si>
  <si>
    <t>Jacht Klub Morski GRYF</t>
  </si>
  <si>
    <t>6 rejsów wycieczkowych na Hel na jachtach motorowych i żaglowych</t>
  </si>
  <si>
    <t>Klub Seniora "ISKIERKA"</t>
  </si>
  <si>
    <t>Działalność Klubu Seniora "ISKIERKA"</t>
  </si>
  <si>
    <t>Spotkania integracyjne seniorów</t>
  </si>
  <si>
    <t>Integracja i aktywizacja seniorów nad jeziorem</t>
  </si>
  <si>
    <t>Integracja i aktywizacja seniorów</t>
  </si>
  <si>
    <t>Polski Komitet Pomocy Społecznej - Zarząd Pomorski</t>
  </si>
  <si>
    <t>Prowadzenie klubu Seniora</t>
  </si>
  <si>
    <t>Wycieczki dla seniorów w Gdyni</t>
  </si>
  <si>
    <t>Rehabilitacja Seniora w Gdyni</t>
  </si>
  <si>
    <t>Polski Związek Emerytów, Rencistów i Inwalidów</t>
  </si>
  <si>
    <t>Rehabilitacja ruchowa seniorów</t>
  </si>
  <si>
    <t>Wędrówki po Ziemi Pomorskiej</t>
  </si>
  <si>
    <t>Towarzystwo Krzewienia Kultury Fizycznej Ognisko "Gdynianka"</t>
  </si>
  <si>
    <t>Profilaktyka zdrowotna dla kobiet</t>
  </si>
  <si>
    <t>Żyj z pasją</t>
  </si>
  <si>
    <t>Studium artystyczne dla seniorów</t>
  </si>
  <si>
    <t>Studium ruchowe dla seniorów</t>
  </si>
  <si>
    <t>Seniorzy w Nadmorskiej Krainie</t>
  </si>
  <si>
    <t>Seniorzy na Kaszubach</t>
  </si>
  <si>
    <t>Seniorzy szlakiem zamków krzyżackich</t>
  </si>
  <si>
    <t>Klub Seniora "U Szymona" przy parafii św Michała Archanioła</t>
  </si>
  <si>
    <t>Imprezy kulturalne, wyjazdy rekreacyjne, usługi pielęgnacyjne, spotkania okolicznościowe</t>
  </si>
  <si>
    <t>Spółdzielnia Socjalna "50+"</t>
  </si>
  <si>
    <t>Bądź aktywna, pożyteczna, spełniona</t>
  </si>
  <si>
    <t>Klub Seniora przy Parafii Św. Antoniego Boboli</t>
  </si>
  <si>
    <t>Spotkania integracyjne, imprezy kulturalne, teatr, kino, wycieczki</t>
  </si>
  <si>
    <t>Granty - Stow. Wspomagania Rozwoju Dzieci w Wieku Przedszkolnym</t>
  </si>
  <si>
    <t>Zajęcia opikuńczo - wychowawczo - dydaktyczne</t>
  </si>
  <si>
    <t>Wydział Ochrony Środowiska i Rolnictwa</t>
  </si>
  <si>
    <t>OTOZ "Animals"</t>
  </si>
  <si>
    <t>Utrzymanie schroniska dla zwierząt</t>
  </si>
  <si>
    <t>Fundacja Agencja Regionalnego Monitoringu Atmosfery Aglomeracji Gdańskiej</t>
  </si>
  <si>
    <t>Prowadzenie regionalnego monitoringu atmosfery</t>
  </si>
  <si>
    <t>Fundacja Międzynarodowy Ruch na Rzecz Zwierząt VIVA</t>
  </si>
  <si>
    <t>Opieka nad bezdomnymi zwierzętami</t>
  </si>
  <si>
    <t>Stowarzyszenie Pomocy Zwierzętom</t>
  </si>
  <si>
    <t>Edukacja dzieci i młodzieży na temat posiadania zwierząt domowych</t>
  </si>
  <si>
    <t>Ogólnopolskie Towarzystwa Ochrony Zwierząt OTOZ ANIMALS</t>
  </si>
  <si>
    <t>Wydział Kultury</t>
  </si>
  <si>
    <t>Fundacja Wspólnota Gdańska</t>
  </si>
  <si>
    <t>Szopka Bożonarodzeniowa 2010</t>
  </si>
  <si>
    <t>Gdyńska Orkiestra Symfoniczna, członek Stowarzyszenia Polski Związek Chórów i Orkiestr - Oddział Gdańsk</t>
  </si>
  <si>
    <t>Upowszechnianie kultury muzycznej wśród mieszkańców Gdyni i okolic</t>
  </si>
  <si>
    <t>Stowarzyszenie Polski Związek Chórów i Orkiestr - Oddział Gdańsk</t>
  </si>
  <si>
    <t>Kultywowanie tradycji gdyńskiejpoprzez organizację jubileuszu 80-lecia istnienia chóru mieszanego "Symfonia"</t>
  </si>
  <si>
    <t>Polskie Stowarzyszenie Przyjaciół Muzyki Dawnej</t>
  </si>
  <si>
    <t>Polskie Stowarzyszenie Pedagogów i Animatorów "Klanza"</t>
  </si>
  <si>
    <t>III Ogólnopolski Dzień Tańca z Klanzą</t>
  </si>
  <si>
    <t xml:space="preserve">Pomorskie Stowarzyszenie Musica Sacra </t>
  </si>
  <si>
    <t>Gdyński Sezon Chóralny – Cantemus Omnes 2010</t>
  </si>
  <si>
    <t>Dialogi ze sztuką</t>
  </si>
  <si>
    <t>Stowarzyszenie "A KUKU SZTUKA"</t>
  </si>
  <si>
    <t>Animation Now! Festiwal Aktualnej Animacji</t>
  </si>
  <si>
    <t>Stowarzyszenie "Concertino"</t>
  </si>
  <si>
    <t>Gdyńskie Impresje Chopinowskie 2010</t>
  </si>
  <si>
    <t>Stowarzyszenie "In Gremio"</t>
  </si>
  <si>
    <t>Przegląd twórczości dziecięcej RAZEM 2010</t>
  </si>
  <si>
    <t>Stowarzyszenie Chór Cantus</t>
  </si>
  <si>
    <t>Koncerty i warsztaty chóralne - "Cantus-uj z nami"</t>
  </si>
  <si>
    <t>Stowarzyszenie Franciszkańskie Centrum Kultury</t>
  </si>
  <si>
    <t>Chór Franciszkańskiego Centrum Kultury</t>
  </si>
  <si>
    <t>Stowarzyszenie K3 Kulturalne Trójmiasto</t>
  </si>
  <si>
    <t>Watch Docs - Objazdowy Festiwal Filmowy "Prawa człowieka w filmie"</t>
  </si>
  <si>
    <t>Stowarzyszenie Gdynia Turystyczna</t>
  </si>
  <si>
    <t>Jak powstała Gdynia</t>
  </si>
  <si>
    <t>II Festiwal Kawy</t>
  </si>
  <si>
    <t>Stowarzyszenie Ludzie Teatru</t>
  </si>
  <si>
    <t>Eksperyment Chopin</t>
  </si>
  <si>
    <t>Stowarzyszenie Ośrodek Badań Latynoamerykańskich</t>
  </si>
  <si>
    <t>Palcem po mapie. Spotkania z kulturą latynoamerykańską</t>
  </si>
  <si>
    <t>Stowarzyszenie Polskich Artystów Muzyków</t>
  </si>
  <si>
    <t>Gdyńskie Czwartki Muzyczne</t>
  </si>
  <si>
    <t>Stowarzyszenie Inicjatyw Artystycznych</t>
  </si>
  <si>
    <t>Czytaj aby zrozumieć świat. Biesiada literacka - cykl spotkań z autorami literatury podróżniczej: Martyna Wojciechowska, Elżbieta Dzikowska, Marek Kamiński</t>
  </si>
  <si>
    <t>Towarzystwo Miłośników Gdyni</t>
  </si>
  <si>
    <t>Wystawy i warsztaty plastyczne oraz prelekcje z historii sztuki</t>
  </si>
  <si>
    <t>Prelekcje i wykłady o starej Gdyni w ramach akcji „Ocalić od zapomnienia”</t>
  </si>
  <si>
    <t xml:space="preserve">„Wydanie 22 numeru Rocznika Gdyńskiego” </t>
  </si>
  <si>
    <t>Scena 138 – Edukacyjny projekt teatralny</t>
  </si>
  <si>
    <t>Zrzeszenie Kaszubsko- Pomorskie</t>
  </si>
  <si>
    <t>Działalność Ośrodka Kultury Kaszybsko - Pomorskiej w Gdyni</t>
  </si>
  <si>
    <t>Wydawanie czasopisma  „Gdińsko Kleka”</t>
  </si>
  <si>
    <t>Kultywowanie pieśni i tańców kaszubskich poprzez działalność  Zespołu Pieśni i Tańca "Gdynia"</t>
  </si>
  <si>
    <t>Wzbogacenie księgozbioru ośrodka kultury kaszubskiej</t>
  </si>
  <si>
    <t>Kultywowanie kultury kaszubskiej poprzez działalność Chóru Męskiego „Dzwon Kaszubski”</t>
  </si>
  <si>
    <t>Fotoplastykon Gdyński</t>
  </si>
  <si>
    <t>Stowarzyszenie Promocji Artystów Wybrzeża ERA ART.</t>
  </si>
  <si>
    <t>II Międzynarrodowe Biennale GrafikiCyfrowej Gdynia 2010</t>
  </si>
  <si>
    <t>Czternastka Era Art.</t>
  </si>
  <si>
    <t>Związek Młodzieży Chrześcijańskiej Polska YMCA – Ognisko Gdynia, stowarzyszenie</t>
  </si>
  <si>
    <t>GRAMY czyli gdyńskie spotkania z grami planszowymi - rodzinną rozrywką dla wszystkich pokoleń</t>
  </si>
  <si>
    <t>Centrum Kultury Chrześcijańskiej Nowa Fala</t>
  </si>
  <si>
    <t>Gdyński Chór Muzyki Gospel</t>
  </si>
  <si>
    <t>GOSIR</t>
  </si>
  <si>
    <t>Szkolenia sportowe dla dzieci i młodzieży</t>
  </si>
  <si>
    <r>
      <t>VIII Festiwal Muzyki Dawnej ANIMA MUSICA</t>
    </r>
  </si>
  <si>
    <r>
      <t>Stowarzyszenie Popierania Przemysłu Ludowego</t>
    </r>
    <r>
      <rPr>
        <sz val="9"/>
        <rFont val="Tahoma"/>
        <family val="2"/>
      </rPr>
      <t xml:space="preserve"> Art.</t>
    </r>
  </si>
  <si>
    <t>Stowarzyszenie Edukacji i Poztępu STEP</t>
  </si>
  <si>
    <t>KOLOROFON: dialog między współczesną Sztuką Wizualną a Światem Dziecka</t>
  </si>
  <si>
    <t>Requiem dla Mozarta</t>
  </si>
  <si>
    <t>Załącznik nr 10</t>
  </si>
  <si>
    <t>% wyk.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</si>
</sst>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00"/>
    <numFmt numFmtId="169" formatCode="#,##0.0"/>
    <numFmt numFmtId="170" formatCode="0.00000"/>
    <numFmt numFmtId="171" formatCode="0.0000"/>
    <numFmt numFmtId="172" formatCode="0.000"/>
    <numFmt numFmtId="173" formatCode="0.0"/>
    <numFmt numFmtId="174" formatCode="#,##0.0000"/>
    <numFmt numFmtId="175" formatCode="_-* #,##0.0\ _z_ł_-;\-* #,##0.0\ _z_ł_-;_-* &quot;-&quot;??\ _z_ł_-;_-@_-"/>
    <numFmt numFmtId="176" formatCode="_-* #,##0\ _z_ł_-;\-* #,##0\ _z_ł_-;_-* &quot;-&quot;??\ _z_ł_-;_-@_-"/>
    <numFmt numFmtId="177" formatCode="d/m/yyyy"/>
    <numFmt numFmtId="178" formatCode="dd/mm/yy\ h:mm\ AM/PM"/>
    <numFmt numFmtId="179" formatCode="[$€-2]\ #,##0.00_);[Red]\([$€-2]\ #,##0.00\)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sz val="10"/>
      <name val="Times New Roman CE"/>
      <family val="1"/>
    </font>
    <font>
      <sz val="10"/>
      <color indexed="57"/>
      <name val="Times New Roman CE"/>
      <family val="1"/>
    </font>
    <font>
      <sz val="10"/>
      <color indexed="48"/>
      <name val="Times New Roman CE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20" applyNumberFormat="1" applyFont="1" applyFill="1" applyBorder="1" applyAlignment="1">
      <alignment horizontal="right" vertical="center"/>
    </xf>
    <xf numFmtId="3" fontId="3" fillId="0" borderId="0" xfId="2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3" fontId="11" fillId="0" borderId="1" xfId="2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2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1" xfId="19" applyNumberFormat="1" applyFont="1" applyFill="1" applyBorder="1" applyAlignment="1">
      <alignment horizontal="right" vertical="center"/>
    </xf>
    <xf numFmtId="167" fontId="12" fillId="0" borderId="1" xfId="19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20" applyNumberFormat="1" applyFont="1" applyFill="1" applyBorder="1" applyAlignment="1">
      <alignment vertical="center"/>
    </xf>
    <xf numFmtId="167" fontId="12" fillId="0" borderId="1" xfId="19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12" fillId="0" borderId="1" xfId="0" applyNumberFormat="1" applyFont="1" applyFill="1" applyBorder="1" applyAlignment="1">
      <alignment/>
    </xf>
    <xf numFmtId="167" fontId="12" fillId="0" borderId="1" xfId="19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190"/>
  <sheetViews>
    <sheetView tabSelected="1" zoomScale="90" zoomScaleNormal="90" workbookViewId="0" topLeftCell="A1">
      <selection activeCell="I1" sqref="I1"/>
    </sheetView>
  </sheetViews>
  <sheetFormatPr defaultColWidth="9.00390625" defaultRowHeight="12.75"/>
  <cols>
    <col min="1" max="1" width="4.00390625" style="1" bestFit="1" customWidth="1"/>
    <col min="2" max="2" width="6.25390625" style="1" customWidth="1"/>
    <col min="3" max="3" width="4.875" style="1" customWidth="1"/>
    <col min="4" max="4" width="13.75390625" style="2" customWidth="1"/>
    <col min="5" max="5" width="17.375" style="2" customWidth="1"/>
    <col min="6" max="6" width="22.75390625" style="3" customWidth="1"/>
    <col min="7" max="7" width="10.125" style="4" customWidth="1"/>
    <col min="8" max="8" width="9.25390625" style="5" customWidth="1"/>
    <col min="9" max="9" width="7.75390625" style="15" customWidth="1"/>
    <col min="10" max="16384" width="9.125" style="6" customWidth="1"/>
  </cols>
  <sheetData>
    <row r="1" ht="12.75">
      <c r="I1" s="43" t="s">
        <v>295</v>
      </c>
    </row>
    <row r="2" spans="1:9" s="17" customFormat="1" ht="35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7"/>
      <c r="B3" s="7"/>
      <c r="C3" s="7"/>
      <c r="D3" s="7"/>
      <c r="E3" s="7"/>
      <c r="F3" s="7"/>
      <c r="G3" s="7"/>
      <c r="H3" s="7"/>
      <c r="I3" s="8"/>
    </row>
    <row r="4" spans="1:9" s="9" customFormat="1" ht="36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0" t="s">
        <v>6</v>
      </c>
      <c r="G4" s="23" t="s">
        <v>7</v>
      </c>
      <c r="H4" s="23" t="s">
        <v>8</v>
      </c>
      <c r="I4" s="24" t="s">
        <v>296</v>
      </c>
    </row>
    <row r="5" spans="1:9" s="9" customFormat="1" ht="26.25" customHeight="1">
      <c r="A5" s="25">
        <v>710</v>
      </c>
      <c r="B5" s="25">
        <v>71095</v>
      </c>
      <c r="C5" s="26">
        <v>2810</v>
      </c>
      <c r="D5" s="27" t="s">
        <v>9</v>
      </c>
      <c r="E5" s="27" t="s">
        <v>10</v>
      </c>
      <c r="F5" s="27" t="s">
        <v>11</v>
      </c>
      <c r="G5" s="28">
        <v>70000</v>
      </c>
      <c r="H5" s="28">
        <v>70000</v>
      </c>
      <c r="I5" s="29">
        <f>H5/G5</f>
        <v>1</v>
      </c>
    </row>
    <row r="6" spans="1:9" s="9" customFormat="1" ht="24">
      <c r="A6" s="25">
        <v>710</v>
      </c>
      <c r="B6" s="25">
        <v>71095</v>
      </c>
      <c r="C6" s="26">
        <v>2820</v>
      </c>
      <c r="D6" s="27" t="s">
        <v>12</v>
      </c>
      <c r="E6" s="27" t="s">
        <v>13</v>
      </c>
      <c r="F6" s="27" t="s">
        <v>14</v>
      </c>
      <c r="G6" s="28">
        <f>40000+50000</f>
        <v>90000</v>
      </c>
      <c r="H6" s="28">
        <v>89396</v>
      </c>
      <c r="I6" s="30">
        <f aca="true" t="shared" si="0" ref="I6:I69">H6/G6</f>
        <v>0.9932888888888889</v>
      </c>
    </row>
    <row r="7" spans="1:9" s="9" customFormat="1" ht="36">
      <c r="A7" s="25">
        <v>754</v>
      </c>
      <c r="B7" s="25">
        <v>75412</v>
      </c>
      <c r="C7" s="26">
        <v>2820</v>
      </c>
      <c r="D7" s="27" t="s">
        <v>15</v>
      </c>
      <c r="E7" s="27" t="s">
        <v>16</v>
      </c>
      <c r="F7" s="27" t="s">
        <v>17</v>
      </c>
      <c r="G7" s="28">
        <v>6100</v>
      </c>
      <c r="H7" s="28">
        <v>6100</v>
      </c>
      <c r="I7" s="30">
        <f t="shared" si="0"/>
        <v>1</v>
      </c>
    </row>
    <row r="8" spans="1:9" s="9" customFormat="1" ht="60">
      <c r="A8" s="25">
        <v>801</v>
      </c>
      <c r="B8" s="25">
        <v>80195</v>
      </c>
      <c r="C8" s="26">
        <v>2820</v>
      </c>
      <c r="D8" s="27" t="s">
        <v>18</v>
      </c>
      <c r="E8" s="27" t="s">
        <v>19</v>
      </c>
      <c r="F8" s="27" t="s">
        <v>20</v>
      </c>
      <c r="G8" s="28">
        <v>220000</v>
      </c>
      <c r="H8" s="28">
        <v>220000</v>
      </c>
      <c r="I8" s="30">
        <f t="shared" si="0"/>
        <v>1</v>
      </c>
    </row>
    <row r="9" spans="1:9" s="9" customFormat="1" ht="48">
      <c r="A9" s="25">
        <v>801</v>
      </c>
      <c r="B9" s="25">
        <v>80195</v>
      </c>
      <c r="C9" s="26">
        <v>2820</v>
      </c>
      <c r="D9" s="27" t="s">
        <v>12</v>
      </c>
      <c r="E9" s="27" t="s">
        <v>21</v>
      </c>
      <c r="F9" s="27" t="s">
        <v>22</v>
      </c>
      <c r="G9" s="28">
        <v>305843</v>
      </c>
      <c r="H9" s="28">
        <v>305843</v>
      </c>
      <c r="I9" s="30">
        <f t="shared" si="0"/>
        <v>1</v>
      </c>
    </row>
    <row r="10" spans="1:9" s="9" customFormat="1" ht="36">
      <c r="A10" s="25">
        <v>801</v>
      </c>
      <c r="B10" s="25">
        <v>80195</v>
      </c>
      <c r="C10" s="26">
        <v>2820</v>
      </c>
      <c r="D10" s="27" t="s">
        <v>12</v>
      </c>
      <c r="E10" s="27" t="s">
        <v>23</v>
      </c>
      <c r="F10" s="27" t="s">
        <v>22</v>
      </c>
      <c r="G10" s="28">
        <v>20000</v>
      </c>
      <c r="H10" s="28">
        <v>20000</v>
      </c>
      <c r="I10" s="30">
        <f t="shared" si="0"/>
        <v>1</v>
      </c>
    </row>
    <row r="11" spans="1:9" s="9" customFormat="1" ht="24">
      <c r="A11" s="25">
        <v>851</v>
      </c>
      <c r="B11" s="25">
        <v>85149</v>
      </c>
      <c r="C11" s="26">
        <v>2810</v>
      </c>
      <c r="D11" s="27" t="s">
        <v>24</v>
      </c>
      <c r="E11" s="27" t="s">
        <v>25</v>
      </c>
      <c r="F11" s="27" t="s">
        <v>26</v>
      </c>
      <c r="G11" s="28">
        <v>12000</v>
      </c>
      <c r="H11" s="28">
        <v>12000</v>
      </c>
      <c r="I11" s="30">
        <f t="shared" si="0"/>
        <v>1</v>
      </c>
    </row>
    <row r="12" spans="1:9" s="9" customFormat="1" ht="72">
      <c r="A12" s="25">
        <v>851</v>
      </c>
      <c r="B12" s="25">
        <v>85154</v>
      </c>
      <c r="C12" s="26">
        <v>2820</v>
      </c>
      <c r="D12" s="27" t="s">
        <v>27</v>
      </c>
      <c r="E12" s="27" t="s">
        <v>28</v>
      </c>
      <c r="F12" s="27" t="s">
        <v>29</v>
      </c>
      <c r="G12" s="28">
        <v>1100000</v>
      </c>
      <c r="H12" s="28">
        <v>1100000</v>
      </c>
      <c r="I12" s="31">
        <f t="shared" si="0"/>
        <v>1</v>
      </c>
    </row>
    <row r="13" spans="1:9" s="9" customFormat="1" ht="48">
      <c r="A13" s="25">
        <v>851</v>
      </c>
      <c r="B13" s="25">
        <v>85154</v>
      </c>
      <c r="C13" s="26">
        <v>2810</v>
      </c>
      <c r="D13" s="27" t="s">
        <v>24</v>
      </c>
      <c r="E13" s="27" t="s">
        <v>30</v>
      </c>
      <c r="F13" s="32" t="s">
        <v>31</v>
      </c>
      <c r="G13" s="28">
        <v>8530</v>
      </c>
      <c r="H13" s="28">
        <v>8500</v>
      </c>
      <c r="I13" s="30">
        <f t="shared" si="0"/>
        <v>0.9964830011723329</v>
      </c>
    </row>
    <row r="14" spans="1:9" s="9" customFormat="1" ht="48">
      <c r="A14" s="25">
        <v>851</v>
      </c>
      <c r="B14" s="25">
        <v>85154</v>
      </c>
      <c r="C14" s="26">
        <v>2820</v>
      </c>
      <c r="D14" s="27" t="s">
        <v>32</v>
      </c>
      <c r="E14" s="27" t="s">
        <v>33</v>
      </c>
      <c r="F14" s="27" t="s">
        <v>34</v>
      </c>
      <c r="G14" s="28">
        <v>300000</v>
      </c>
      <c r="H14" s="28">
        <v>300000</v>
      </c>
      <c r="I14" s="30">
        <f t="shared" si="0"/>
        <v>1</v>
      </c>
    </row>
    <row r="15" spans="1:9" s="9" customFormat="1" ht="36">
      <c r="A15" s="25">
        <v>851</v>
      </c>
      <c r="B15" s="25">
        <v>85154</v>
      </c>
      <c r="C15" s="26">
        <v>2820</v>
      </c>
      <c r="D15" s="27" t="s">
        <v>32</v>
      </c>
      <c r="E15" s="27" t="s">
        <v>33</v>
      </c>
      <c r="F15" s="27" t="s">
        <v>35</v>
      </c>
      <c r="G15" s="28">
        <v>220000</v>
      </c>
      <c r="H15" s="28">
        <v>220000</v>
      </c>
      <c r="I15" s="30">
        <f t="shared" si="0"/>
        <v>1</v>
      </c>
    </row>
    <row r="16" spans="1:9" s="9" customFormat="1" ht="36">
      <c r="A16" s="25">
        <v>851</v>
      </c>
      <c r="B16" s="25">
        <v>85154</v>
      </c>
      <c r="C16" s="26">
        <v>2820</v>
      </c>
      <c r="D16" s="27" t="s">
        <v>24</v>
      </c>
      <c r="E16" s="27" t="s">
        <v>36</v>
      </c>
      <c r="F16" s="32" t="s">
        <v>37</v>
      </c>
      <c r="G16" s="33">
        <v>181468</v>
      </c>
      <c r="H16" s="28">
        <v>181468</v>
      </c>
      <c r="I16" s="30">
        <f t="shared" si="0"/>
        <v>1</v>
      </c>
    </row>
    <row r="17" spans="1:9" s="9" customFormat="1" ht="48">
      <c r="A17" s="25">
        <v>851</v>
      </c>
      <c r="B17" s="25">
        <v>85154</v>
      </c>
      <c r="C17" s="26">
        <v>2820</v>
      </c>
      <c r="D17" s="27" t="s">
        <v>24</v>
      </c>
      <c r="E17" s="27" t="s">
        <v>38</v>
      </c>
      <c r="F17" s="32" t="s">
        <v>39</v>
      </c>
      <c r="G17" s="33">
        <v>93522</v>
      </c>
      <c r="H17" s="28">
        <v>93522</v>
      </c>
      <c r="I17" s="31">
        <f t="shared" si="0"/>
        <v>1</v>
      </c>
    </row>
    <row r="18" spans="1:9" s="9" customFormat="1" ht="48">
      <c r="A18" s="25">
        <v>851</v>
      </c>
      <c r="B18" s="25">
        <v>85154</v>
      </c>
      <c r="C18" s="26">
        <v>2820</v>
      </c>
      <c r="D18" s="27" t="s">
        <v>24</v>
      </c>
      <c r="E18" s="27" t="s">
        <v>40</v>
      </c>
      <c r="F18" s="32" t="s">
        <v>41</v>
      </c>
      <c r="G18" s="33">
        <v>99724</v>
      </c>
      <c r="H18" s="28">
        <v>99724</v>
      </c>
      <c r="I18" s="31">
        <f t="shared" si="0"/>
        <v>1</v>
      </c>
    </row>
    <row r="19" spans="1:9" s="9" customFormat="1" ht="36">
      <c r="A19" s="25">
        <v>851</v>
      </c>
      <c r="B19" s="25">
        <v>85154</v>
      </c>
      <c r="C19" s="26">
        <v>2820</v>
      </c>
      <c r="D19" s="27" t="s">
        <v>24</v>
      </c>
      <c r="E19" s="27" t="s">
        <v>42</v>
      </c>
      <c r="F19" s="32" t="s">
        <v>43</v>
      </c>
      <c r="G19" s="33">
        <v>146909</v>
      </c>
      <c r="H19" s="28">
        <v>146909</v>
      </c>
      <c r="I19" s="31">
        <f t="shared" si="0"/>
        <v>1</v>
      </c>
    </row>
    <row r="20" spans="1:9" s="9" customFormat="1" ht="36">
      <c r="A20" s="25">
        <v>851</v>
      </c>
      <c r="B20" s="25">
        <v>85154</v>
      </c>
      <c r="C20" s="26">
        <v>2820</v>
      </c>
      <c r="D20" s="27" t="s">
        <v>24</v>
      </c>
      <c r="E20" s="27" t="s">
        <v>42</v>
      </c>
      <c r="F20" s="32" t="s">
        <v>44</v>
      </c>
      <c r="G20" s="33">
        <v>98960</v>
      </c>
      <c r="H20" s="28">
        <v>98960</v>
      </c>
      <c r="I20" s="31">
        <f t="shared" si="0"/>
        <v>1</v>
      </c>
    </row>
    <row r="21" spans="1:9" s="9" customFormat="1" ht="36">
      <c r="A21" s="25">
        <v>851</v>
      </c>
      <c r="B21" s="25">
        <v>85154</v>
      </c>
      <c r="C21" s="26">
        <v>2820</v>
      </c>
      <c r="D21" s="27" t="s">
        <v>24</v>
      </c>
      <c r="E21" s="27" t="s">
        <v>42</v>
      </c>
      <c r="F21" s="32" t="s">
        <v>45</v>
      </c>
      <c r="G21" s="33">
        <v>98172</v>
      </c>
      <c r="H21" s="28">
        <v>98171</v>
      </c>
      <c r="I21" s="31">
        <f t="shared" si="0"/>
        <v>0.9999898137961944</v>
      </c>
    </row>
    <row r="22" spans="1:9" s="9" customFormat="1" ht="48">
      <c r="A22" s="25">
        <v>851</v>
      </c>
      <c r="B22" s="25">
        <v>85154</v>
      </c>
      <c r="C22" s="26">
        <v>2820</v>
      </c>
      <c r="D22" s="27" t="s">
        <v>24</v>
      </c>
      <c r="E22" s="27" t="s">
        <v>46</v>
      </c>
      <c r="F22" s="32" t="s">
        <v>47</v>
      </c>
      <c r="G22" s="33">
        <v>96517</v>
      </c>
      <c r="H22" s="28">
        <v>96517</v>
      </c>
      <c r="I22" s="31">
        <f t="shared" si="0"/>
        <v>1</v>
      </c>
    </row>
    <row r="23" spans="1:9" s="9" customFormat="1" ht="48">
      <c r="A23" s="25">
        <v>851</v>
      </c>
      <c r="B23" s="25">
        <v>85154</v>
      </c>
      <c r="C23" s="26">
        <v>2820</v>
      </c>
      <c r="D23" s="27" t="s">
        <v>24</v>
      </c>
      <c r="E23" s="27" t="s">
        <v>46</v>
      </c>
      <c r="F23" s="32" t="s">
        <v>48</v>
      </c>
      <c r="G23" s="33">
        <v>93690</v>
      </c>
      <c r="H23" s="28">
        <v>93689</v>
      </c>
      <c r="I23" s="31">
        <f t="shared" si="0"/>
        <v>0.9999893265022948</v>
      </c>
    </row>
    <row r="24" spans="1:9" s="9" customFormat="1" ht="51.75" customHeight="1">
      <c r="A24" s="25">
        <v>851</v>
      </c>
      <c r="B24" s="25">
        <v>85154</v>
      </c>
      <c r="C24" s="26">
        <v>2820</v>
      </c>
      <c r="D24" s="27" t="s">
        <v>24</v>
      </c>
      <c r="E24" s="27" t="s">
        <v>49</v>
      </c>
      <c r="F24" s="32" t="s">
        <v>50</v>
      </c>
      <c r="G24" s="33">
        <v>35000</v>
      </c>
      <c r="H24" s="28">
        <v>34487</v>
      </c>
      <c r="I24" s="31">
        <f t="shared" si="0"/>
        <v>0.9853428571428572</v>
      </c>
    </row>
    <row r="25" spans="1:9" s="9" customFormat="1" ht="36">
      <c r="A25" s="25">
        <v>851</v>
      </c>
      <c r="B25" s="25">
        <v>85154</v>
      </c>
      <c r="C25" s="26">
        <v>2820</v>
      </c>
      <c r="D25" s="27" t="s">
        <v>24</v>
      </c>
      <c r="E25" s="27" t="s">
        <v>51</v>
      </c>
      <c r="F25" s="32" t="s">
        <v>52</v>
      </c>
      <c r="G25" s="33">
        <v>99486</v>
      </c>
      <c r="H25" s="28">
        <v>99485</v>
      </c>
      <c r="I25" s="31">
        <f t="shared" si="0"/>
        <v>0.999989948334439</v>
      </c>
    </row>
    <row r="26" spans="1:9" s="9" customFormat="1" ht="48">
      <c r="A26" s="25">
        <v>851</v>
      </c>
      <c r="B26" s="25">
        <v>85154</v>
      </c>
      <c r="C26" s="26">
        <v>2820</v>
      </c>
      <c r="D26" s="27" t="s">
        <v>24</v>
      </c>
      <c r="E26" s="27" t="s">
        <v>53</v>
      </c>
      <c r="F26" s="27" t="s">
        <v>54</v>
      </c>
      <c r="G26" s="28">
        <v>93578</v>
      </c>
      <c r="H26" s="28">
        <v>93578</v>
      </c>
      <c r="I26" s="31">
        <f t="shared" si="0"/>
        <v>1</v>
      </c>
    </row>
    <row r="27" spans="1:9" s="9" customFormat="1" ht="36">
      <c r="A27" s="25">
        <v>851</v>
      </c>
      <c r="B27" s="25">
        <v>85154</v>
      </c>
      <c r="C27" s="26">
        <v>2820</v>
      </c>
      <c r="D27" s="27" t="s">
        <v>24</v>
      </c>
      <c r="E27" s="27" t="s">
        <v>53</v>
      </c>
      <c r="F27" s="32" t="s">
        <v>55</v>
      </c>
      <c r="G27" s="33">
        <v>104078</v>
      </c>
      <c r="H27" s="28">
        <v>104078</v>
      </c>
      <c r="I27" s="31">
        <f t="shared" si="0"/>
        <v>1</v>
      </c>
    </row>
    <row r="28" spans="1:9" s="9" customFormat="1" ht="48">
      <c r="A28" s="25">
        <v>851</v>
      </c>
      <c r="B28" s="25">
        <v>85154</v>
      </c>
      <c r="C28" s="26">
        <v>2820</v>
      </c>
      <c r="D28" s="27" t="s">
        <v>24</v>
      </c>
      <c r="E28" s="27" t="s">
        <v>56</v>
      </c>
      <c r="F28" s="32" t="s">
        <v>57</v>
      </c>
      <c r="G28" s="33">
        <v>163217</v>
      </c>
      <c r="H28" s="28">
        <v>163216</v>
      </c>
      <c r="I28" s="31">
        <f t="shared" si="0"/>
        <v>0.9999938731872293</v>
      </c>
    </row>
    <row r="29" spans="1:9" s="9" customFormat="1" ht="48">
      <c r="A29" s="25">
        <v>851</v>
      </c>
      <c r="B29" s="25">
        <v>85154</v>
      </c>
      <c r="C29" s="26">
        <v>2820</v>
      </c>
      <c r="D29" s="27" t="s">
        <v>24</v>
      </c>
      <c r="E29" s="27" t="s">
        <v>56</v>
      </c>
      <c r="F29" s="32" t="s">
        <v>58</v>
      </c>
      <c r="G29" s="33">
        <v>163211</v>
      </c>
      <c r="H29" s="28">
        <v>163211</v>
      </c>
      <c r="I29" s="31">
        <f t="shared" si="0"/>
        <v>1</v>
      </c>
    </row>
    <row r="30" spans="1:9" s="9" customFormat="1" ht="48">
      <c r="A30" s="25">
        <v>851</v>
      </c>
      <c r="B30" s="25">
        <v>85154</v>
      </c>
      <c r="C30" s="26">
        <v>2820</v>
      </c>
      <c r="D30" s="27" t="s">
        <v>24</v>
      </c>
      <c r="E30" s="27" t="s">
        <v>56</v>
      </c>
      <c r="F30" s="32" t="s">
        <v>59</v>
      </c>
      <c r="G30" s="33">
        <v>98193</v>
      </c>
      <c r="H30" s="28">
        <v>98193</v>
      </c>
      <c r="I30" s="31">
        <f t="shared" si="0"/>
        <v>1</v>
      </c>
    </row>
    <row r="31" spans="1:9" s="9" customFormat="1" ht="36">
      <c r="A31" s="25">
        <v>851</v>
      </c>
      <c r="B31" s="25">
        <v>85154</v>
      </c>
      <c r="C31" s="26">
        <v>2820</v>
      </c>
      <c r="D31" s="27" t="s">
        <v>24</v>
      </c>
      <c r="E31" s="27" t="s">
        <v>24</v>
      </c>
      <c r="F31" s="27" t="s">
        <v>60</v>
      </c>
      <c r="G31" s="28">
        <v>17623</v>
      </c>
      <c r="H31" s="28">
        <v>14981</v>
      </c>
      <c r="I31" s="31">
        <f t="shared" si="0"/>
        <v>0.8500822788401521</v>
      </c>
    </row>
    <row r="32" spans="1:9" s="9" customFormat="1" ht="12.75">
      <c r="A32" s="25">
        <v>851</v>
      </c>
      <c r="B32" s="25">
        <v>85154</v>
      </c>
      <c r="C32" s="26">
        <v>2820</v>
      </c>
      <c r="D32" s="27" t="s">
        <v>24</v>
      </c>
      <c r="E32" s="27" t="s">
        <v>24</v>
      </c>
      <c r="F32" s="27" t="s">
        <v>61</v>
      </c>
      <c r="G32" s="28">
        <v>3847</v>
      </c>
      <c r="H32" s="28">
        <v>3847</v>
      </c>
      <c r="I32" s="31">
        <f t="shared" si="0"/>
        <v>1</v>
      </c>
    </row>
    <row r="33" spans="1:9" s="9" customFormat="1" ht="36">
      <c r="A33" s="25">
        <v>851</v>
      </c>
      <c r="B33" s="25">
        <v>85154</v>
      </c>
      <c r="C33" s="26">
        <v>2830</v>
      </c>
      <c r="D33" s="27" t="s">
        <v>24</v>
      </c>
      <c r="E33" s="27" t="s">
        <v>62</v>
      </c>
      <c r="F33" s="32" t="s">
        <v>63</v>
      </c>
      <c r="G33" s="33">
        <v>98006</v>
      </c>
      <c r="H33" s="28">
        <v>98005</v>
      </c>
      <c r="I33" s="31">
        <f t="shared" si="0"/>
        <v>0.9999897965430687</v>
      </c>
    </row>
    <row r="34" spans="1:9" s="9" customFormat="1" ht="12.75">
      <c r="A34" s="25">
        <v>851</v>
      </c>
      <c r="B34" s="25">
        <v>85154</v>
      </c>
      <c r="C34" s="26">
        <v>2820</v>
      </c>
      <c r="D34" s="27" t="s">
        <v>24</v>
      </c>
      <c r="E34" s="27" t="s">
        <v>24</v>
      </c>
      <c r="F34" s="27" t="s">
        <v>64</v>
      </c>
      <c r="G34" s="28">
        <v>14</v>
      </c>
      <c r="H34" s="28"/>
      <c r="I34" s="31">
        <f t="shared" si="0"/>
        <v>0</v>
      </c>
    </row>
    <row r="35" spans="1:9" s="9" customFormat="1" ht="12.75">
      <c r="A35" s="25">
        <v>851</v>
      </c>
      <c r="B35" s="25">
        <v>85154</v>
      </c>
      <c r="C35" s="26">
        <v>2830</v>
      </c>
      <c r="D35" s="27" t="s">
        <v>24</v>
      </c>
      <c r="E35" s="27" t="s">
        <v>24</v>
      </c>
      <c r="F35" s="27" t="s">
        <v>64</v>
      </c>
      <c r="G35" s="28">
        <f>15</f>
        <v>15</v>
      </c>
      <c r="H35" s="28"/>
      <c r="I35" s="31">
        <f t="shared" si="0"/>
        <v>0</v>
      </c>
    </row>
    <row r="36" spans="1:9" s="9" customFormat="1" ht="21.75" customHeight="1">
      <c r="A36" s="25">
        <v>851</v>
      </c>
      <c r="B36" s="25">
        <v>85195</v>
      </c>
      <c r="C36" s="26">
        <v>2810</v>
      </c>
      <c r="D36" s="27" t="s">
        <v>24</v>
      </c>
      <c r="E36" s="27" t="s">
        <v>65</v>
      </c>
      <c r="F36" s="27" t="s">
        <v>66</v>
      </c>
      <c r="G36" s="28">
        <v>120000</v>
      </c>
      <c r="H36" s="28">
        <v>120000</v>
      </c>
      <c r="I36" s="30">
        <f t="shared" si="0"/>
        <v>1</v>
      </c>
    </row>
    <row r="37" spans="1:9" s="9" customFormat="1" ht="48">
      <c r="A37" s="25">
        <v>851</v>
      </c>
      <c r="B37" s="25">
        <v>85195</v>
      </c>
      <c r="C37" s="26">
        <v>2820</v>
      </c>
      <c r="D37" s="27" t="s">
        <v>24</v>
      </c>
      <c r="E37" s="27" t="s">
        <v>67</v>
      </c>
      <c r="F37" s="27" t="s">
        <v>68</v>
      </c>
      <c r="G37" s="28">
        <v>21000</v>
      </c>
      <c r="H37" s="28">
        <v>21000</v>
      </c>
      <c r="I37" s="30">
        <f t="shared" si="0"/>
        <v>1</v>
      </c>
    </row>
    <row r="38" spans="1:9" s="9" customFormat="1" ht="36">
      <c r="A38" s="25">
        <v>851</v>
      </c>
      <c r="B38" s="25">
        <v>85195</v>
      </c>
      <c r="C38" s="26">
        <v>2820</v>
      </c>
      <c r="D38" s="27" t="s">
        <v>24</v>
      </c>
      <c r="E38" s="27" t="s">
        <v>69</v>
      </c>
      <c r="F38" s="27" t="s">
        <v>70</v>
      </c>
      <c r="G38" s="28">
        <v>52000</v>
      </c>
      <c r="H38" s="28">
        <v>52000</v>
      </c>
      <c r="I38" s="30">
        <f t="shared" si="0"/>
        <v>1</v>
      </c>
    </row>
    <row r="39" spans="1:9" s="9" customFormat="1" ht="36">
      <c r="A39" s="25">
        <v>851</v>
      </c>
      <c r="B39" s="25">
        <v>85195</v>
      </c>
      <c r="C39" s="26">
        <v>2820</v>
      </c>
      <c r="D39" s="27" t="s">
        <v>24</v>
      </c>
      <c r="E39" s="27" t="s">
        <v>69</v>
      </c>
      <c r="F39" s="27" t="s">
        <v>71</v>
      </c>
      <c r="G39" s="28">
        <v>44000</v>
      </c>
      <c r="H39" s="28">
        <v>44000</v>
      </c>
      <c r="I39" s="30">
        <f t="shared" si="0"/>
        <v>1</v>
      </c>
    </row>
    <row r="40" spans="1:9" s="9" customFormat="1" ht="72">
      <c r="A40" s="25">
        <v>851</v>
      </c>
      <c r="B40" s="25">
        <v>85195</v>
      </c>
      <c r="C40" s="26">
        <v>2820</v>
      </c>
      <c r="D40" s="27" t="s">
        <v>24</v>
      </c>
      <c r="E40" s="27" t="s">
        <v>72</v>
      </c>
      <c r="F40" s="27" t="s">
        <v>73</v>
      </c>
      <c r="G40" s="34">
        <v>86000</v>
      </c>
      <c r="H40" s="28">
        <v>86000</v>
      </c>
      <c r="I40" s="30">
        <f t="shared" si="0"/>
        <v>1</v>
      </c>
    </row>
    <row r="41" spans="1:9" s="9" customFormat="1" ht="60">
      <c r="A41" s="25">
        <v>851</v>
      </c>
      <c r="B41" s="25">
        <v>85195</v>
      </c>
      <c r="C41" s="26">
        <v>2820</v>
      </c>
      <c r="D41" s="27" t="s">
        <v>24</v>
      </c>
      <c r="E41" s="27" t="s">
        <v>74</v>
      </c>
      <c r="F41" s="27" t="s">
        <v>75</v>
      </c>
      <c r="G41" s="28">
        <v>25000</v>
      </c>
      <c r="H41" s="28">
        <v>25000</v>
      </c>
      <c r="I41" s="30">
        <f t="shared" si="0"/>
        <v>1</v>
      </c>
    </row>
    <row r="42" spans="1:9" s="9" customFormat="1" ht="24">
      <c r="A42" s="25">
        <v>851</v>
      </c>
      <c r="B42" s="25">
        <v>85195</v>
      </c>
      <c r="C42" s="26">
        <v>2820</v>
      </c>
      <c r="D42" s="27" t="s">
        <v>24</v>
      </c>
      <c r="E42" s="27" t="s">
        <v>76</v>
      </c>
      <c r="F42" s="27" t="s">
        <v>77</v>
      </c>
      <c r="G42" s="28">
        <v>85000</v>
      </c>
      <c r="H42" s="28">
        <v>85000</v>
      </c>
      <c r="I42" s="30">
        <f t="shared" si="0"/>
        <v>1</v>
      </c>
    </row>
    <row r="43" spans="1:9" s="9" customFormat="1" ht="36">
      <c r="A43" s="25">
        <v>851</v>
      </c>
      <c r="B43" s="25">
        <v>85195</v>
      </c>
      <c r="C43" s="26">
        <v>2830</v>
      </c>
      <c r="D43" s="27" t="s">
        <v>24</v>
      </c>
      <c r="E43" s="27" t="s">
        <v>78</v>
      </c>
      <c r="F43" s="27" t="s">
        <v>79</v>
      </c>
      <c r="G43" s="28">
        <v>13020</v>
      </c>
      <c r="H43" s="28">
        <v>13020</v>
      </c>
      <c r="I43" s="30">
        <f t="shared" si="0"/>
        <v>1</v>
      </c>
    </row>
    <row r="44" spans="1:9" s="10" customFormat="1" ht="36">
      <c r="A44" s="25">
        <v>852</v>
      </c>
      <c r="B44" s="25">
        <v>85201</v>
      </c>
      <c r="C44" s="26">
        <v>2810</v>
      </c>
      <c r="D44" s="27" t="s">
        <v>32</v>
      </c>
      <c r="E44" s="27" t="s">
        <v>80</v>
      </c>
      <c r="F44" s="27" t="s">
        <v>81</v>
      </c>
      <c r="G44" s="28">
        <f>203010+2450+2940+3193</f>
        <v>211593</v>
      </c>
      <c r="H44" s="28">
        <v>208441</v>
      </c>
      <c r="I44" s="30">
        <f t="shared" si="0"/>
        <v>0.9851034769581224</v>
      </c>
    </row>
    <row r="45" spans="1:9" s="9" customFormat="1" ht="24">
      <c r="A45" s="25">
        <v>852</v>
      </c>
      <c r="B45" s="25">
        <v>85201</v>
      </c>
      <c r="C45" s="26">
        <v>2810</v>
      </c>
      <c r="D45" s="27" t="s">
        <v>32</v>
      </c>
      <c r="E45" s="27" t="s">
        <v>82</v>
      </c>
      <c r="F45" s="27" t="s">
        <v>83</v>
      </c>
      <c r="G45" s="28">
        <f>240344+1400+350</f>
        <v>242094</v>
      </c>
      <c r="H45" s="28">
        <v>180569</v>
      </c>
      <c r="I45" s="30">
        <f t="shared" si="0"/>
        <v>0.7458631771130222</v>
      </c>
    </row>
    <row r="46" spans="1:9" s="9" customFormat="1" ht="23.25" customHeight="1">
      <c r="A46" s="25">
        <v>852</v>
      </c>
      <c r="B46" s="25">
        <v>85201</v>
      </c>
      <c r="C46" s="26">
        <v>2810</v>
      </c>
      <c r="D46" s="27" t="s">
        <v>32</v>
      </c>
      <c r="E46" s="27" t="s">
        <v>84</v>
      </c>
      <c r="F46" s="27" t="s">
        <v>85</v>
      </c>
      <c r="G46" s="28">
        <v>573804</v>
      </c>
      <c r="H46" s="28">
        <v>548627</v>
      </c>
      <c r="I46" s="30">
        <f t="shared" si="0"/>
        <v>0.9561226481516336</v>
      </c>
    </row>
    <row r="47" spans="1:9" s="9" customFormat="1" ht="48">
      <c r="A47" s="25">
        <v>852</v>
      </c>
      <c r="B47" s="25">
        <v>85201</v>
      </c>
      <c r="C47" s="26">
        <v>2810</v>
      </c>
      <c r="D47" s="27" t="s">
        <v>32</v>
      </c>
      <c r="E47" s="27" t="s">
        <v>86</v>
      </c>
      <c r="F47" s="27" t="s">
        <v>87</v>
      </c>
      <c r="G47" s="28">
        <f>307395+200000+70000+180000</f>
        <v>757395</v>
      </c>
      <c r="H47" s="28">
        <v>757395</v>
      </c>
      <c r="I47" s="30">
        <f t="shared" si="0"/>
        <v>1</v>
      </c>
    </row>
    <row r="48" spans="1:9" s="9" customFormat="1" ht="36">
      <c r="A48" s="25">
        <v>852</v>
      </c>
      <c r="B48" s="25">
        <v>85203</v>
      </c>
      <c r="C48" s="26">
        <v>2820</v>
      </c>
      <c r="D48" s="27" t="s">
        <v>32</v>
      </c>
      <c r="E48" s="27" t="s">
        <v>88</v>
      </c>
      <c r="F48" s="27" t="s">
        <v>89</v>
      </c>
      <c r="G48" s="28">
        <v>1145068</v>
      </c>
      <c r="H48" s="28">
        <v>1139669</v>
      </c>
      <c r="I48" s="30">
        <f t="shared" si="0"/>
        <v>0.9952849961748996</v>
      </c>
    </row>
    <row r="49" spans="1:9" s="9" customFormat="1" ht="36">
      <c r="A49" s="25">
        <v>852</v>
      </c>
      <c r="B49" s="25">
        <v>85214</v>
      </c>
      <c r="C49" s="26">
        <v>2820</v>
      </c>
      <c r="D49" s="27" t="s">
        <v>32</v>
      </c>
      <c r="E49" s="27" t="s">
        <v>90</v>
      </c>
      <c r="F49" s="27" t="s">
        <v>91</v>
      </c>
      <c r="G49" s="28">
        <v>238257</v>
      </c>
      <c r="H49" s="28">
        <v>224046</v>
      </c>
      <c r="I49" s="30">
        <f t="shared" si="0"/>
        <v>0.9403543232727685</v>
      </c>
    </row>
    <row r="50" spans="1:9" s="9" customFormat="1" ht="30" customHeight="1">
      <c r="A50" s="25">
        <v>852</v>
      </c>
      <c r="B50" s="25">
        <v>85214</v>
      </c>
      <c r="C50" s="26">
        <v>2820</v>
      </c>
      <c r="D50" s="27" t="s">
        <v>32</v>
      </c>
      <c r="E50" s="27" t="s">
        <v>33</v>
      </c>
      <c r="F50" s="27" t="s">
        <v>92</v>
      </c>
      <c r="G50" s="28">
        <v>224595</v>
      </c>
      <c r="H50" s="28">
        <v>230865</v>
      </c>
      <c r="I50" s="30">
        <f t="shared" si="0"/>
        <v>1.0279169171174782</v>
      </c>
    </row>
    <row r="51" spans="1:9" s="9" customFormat="1" ht="48">
      <c r="A51" s="25">
        <v>852</v>
      </c>
      <c r="B51" s="25">
        <v>85214</v>
      </c>
      <c r="C51" s="26">
        <v>2820</v>
      </c>
      <c r="D51" s="27" t="s">
        <v>32</v>
      </c>
      <c r="E51" s="27" t="s">
        <v>33</v>
      </c>
      <c r="F51" s="27" t="s">
        <v>34</v>
      </c>
      <c r="G51" s="28">
        <v>200000</v>
      </c>
      <c r="H51" s="28">
        <v>199992</v>
      </c>
      <c r="I51" s="30">
        <f t="shared" si="0"/>
        <v>0.99996</v>
      </c>
    </row>
    <row r="52" spans="1:9" s="9" customFormat="1" ht="24">
      <c r="A52" s="25">
        <v>852</v>
      </c>
      <c r="B52" s="25">
        <v>85214</v>
      </c>
      <c r="C52" s="26">
        <v>2820</v>
      </c>
      <c r="D52" s="27" t="s">
        <v>32</v>
      </c>
      <c r="E52" s="27" t="s">
        <v>93</v>
      </c>
      <c r="F52" s="27" t="s">
        <v>94</v>
      </c>
      <c r="G52" s="28">
        <f>660000-50000</f>
        <v>610000</v>
      </c>
      <c r="H52" s="28">
        <v>617949</v>
      </c>
      <c r="I52" s="30">
        <f t="shared" si="0"/>
        <v>1.0130311475409837</v>
      </c>
    </row>
    <row r="53" spans="1:9" s="9" customFormat="1" ht="24">
      <c r="A53" s="25">
        <v>852</v>
      </c>
      <c r="B53" s="25">
        <v>85220</v>
      </c>
      <c r="C53" s="26">
        <v>2820</v>
      </c>
      <c r="D53" s="27" t="s">
        <v>32</v>
      </c>
      <c r="E53" s="27" t="s">
        <v>95</v>
      </c>
      <c r="F53" s="27" t="s">
        <v>96</v>
      </c>
      <c r="G53" s="28">
        <f>432600+25000</f>
        <v>457600</v>
      </c>
      <c r="H53" s="28">
        <v>457600</v>
      </c>
      <c r="I53" s="30">
        <f t="shared" si="0"/>
        <v>1</v>
      </c>
    </row>
    <row r="54" spans="1:9" s="10" customFormat="1" ht="24">
      <c r="A54" s="25">
        <v>852</v>
      </c>
      <c r="B54" s="25">
        <v>85228</v>
      </c>
      <c r="C54" s="26">
        <v>2810</v>
      </c>
      <c r="D54" s="27" t="s">
        <v>32</v>
      </c>
      <c r="E54" s="27" t="s">
        <v>97</v>
      </c>
      <c r="F54" s="27" t="s">
        <v>98</v>
      </c>
      <c r="G54" s="28">
        <f>1658700-252000+219840</f>
        <v>1626540</v>
      </c>
      <c r="H54" s="28">
        <v>1626540</v>
      </c>
      <c r="I54" s="35">
        <f t="shared" si="0"/>
        <v>1</v>
      </c>
    </row>
    <row r="55" spans="1:9" s="10" customFormat="1" ht="60">
      <c r="A55" s="25">
        <v>852</v>
      </c>
      <c r="B55" s="25">
        <v>85228</v>
      </c>
      <c r="C55" s="26">
        <v>2820</v>
      </c>
      <c r="D55" s="27" t="s">
        <v>32</v>
      </c>
      <c r="E55" s="27" t="s">
        <v>99</v>
      </c>
      <c r="F55" s="27" t="s">
        <v>100</v>
      </c>
      <c r="G55" s="28">
        <f>470000-281712-186689</f>
        <v>1599</v>
      </c>
      <c r="H55" s="28">
        <v>1599</v>
      </c>
      <c r="I55" s="30">
        <f t="shared" si="0"/>
        <v>1</v>
      </c>
    </row>
    <row r="56" spans="1:9" s="9" customFormat="1" ht="60">
      <c r="A56" s="25">
        <v>852</v>
      </c>
      <c r="B56" s="25">
        <v>85228</v>
      </c>
      <c r="C56" s="26">
        <v>2820</v>
      </c>
      <c r="D56" s="27" t="s">
        <v>32</v>
      </c>
      <c r="E56" s="27" t="s">
        <v>99</v>
      </c>
      <c r="F56" s="27" t="s">
        <v>101</v>
      </c>
      <c r="G56" s="28">
        <f>252000+60116</f>
        <v>312116</v>
      </c>
      <c r="H56" s="28">
        <v>287945</v>
      </c>
      <c r="I56" s="30">
        <f t="shared" si="0"/>
        <v>0.9225576388265901</v>
      </c>
    </row>
    <row r="57" spans="1:9" s="9" customFormat="1" ht="36">
      <c r="A57" s="25">
        <v>852</v>
      </c>
      <c r="B57" s="25">
        <v>85295</v>
      </c>
      <c r="C57" s="26">
        <v>2820</v>
      </c>
      <c r="D57" s="27" t="s">
        <v>24</v>
      </c>
      <c r="E57" s="27" t="s">
        <v>102</v>
      </c>
      <c r="F57" s="27" t="s">
        <v>103</v>
      </c>
      <c r="G57" s="28">
        <v>7200</v>
      </c>
      <c r="H57" s="28">
        <v>7200</v>
      </c>
      <c r="I57" s="30">
        <f t="shared" si="0"/>
        <v>1</v>
      </c>
    </row>
    <row r="58" spans="1:9" s="11" customFormat="1" ht="48">
      <c r="A58" s="25">
        <v>853</v>
      </c>
      <c r="B58" s="25">
        <v>85311</v>
      </c>
      <c r="C58" s="26">
        <v>2810</v>
      </c>
      <c r="D58" s="27" t="s">
        <v>104</v>
      </c>
      <c r="E58" s="27" t="s">
        <v>105</v>
      </c>
      <c r="F58" s="27" t="s">
        <v>106</v>
      </c>
      <c r="G58" s="36">
        <v>60000</v>
      </c>
      <c r="H58" s="28">
        <v>60000</v>
      </c>
      <c r="I58" s="35">
        <f t="shared" si="0"/>
        <v>1</v>
      </c>
    </row>
    <row r="59" spans="1:9" s="11" customFormat="1" ht="72">
      <c r="A59" s="25">
        <v>853</v>
      </c>
      <c r="B59" s="25">
        <v>85311</v>
      </c>
      <c r="C59" s="26">
        <v>2810</v>
      </c>
      <c r="D59" s="27" t="s">
        <v>104</v>
      </c>
      <c r="E59" s="27" t="s">
        <v>107</v>
      </c>
      <c r="F59" s="27" t="s">
        <v>108</v>
      </c>
      <c r="G59" s="36">
        <v>54000</v>
      </c>
      <c r="H59" s="28">
        <v>54000</v>
      </c>
      <c r="I59" s="35">
        <f t="shared" si="0"/>
        <v>1</v>
      </c>
    </row>
    <row r="60" spans="1:9" s="11" customFormat="1" ht="48">
      <c r="A60" s="25">
        <v>853</v>
      </c>
      <c r="B60" s="25">
        <v>85311</v>
      </c>
      <c r="C60" s="26">
        <v>2810</v>
      </c>
      <c r="D60" s="27" t="s">
        <v>104</v>
      </c>
      <c r="E60" s="27" t="s">
        <v>109</v>
      </c>
      <c r="F60" s="27" t="s">
        <v>110</v>
      </c>
      <c r="G60" s="36">
        <v>5000</v>
      </c>
      <c r="H60" s="28">
        <v>5000</v>
      </c>
      <c r="I60" s="35">
        <f t="shared" si="0"/>
        <v>1</v>
      </c>
    </row>
    <row r="61" spans="1:9" s="11" customFormat="1" ht="60">
      <c r="A61" s="25">
        <v>853</v>
      </c>
      <c r="B61" s="25">
        <v>85311</v>
      </c>
      <c r="C61" s="26">
        <v>2810</v>
      </c>
      <c r="D61" s="27" t="s">
        <v>104</v>
      </c>
      <c r="E61" s="27" t="s">
        <v>111</v>
      </c>
      <c r="F61" s="27" t="s">
        <v>112</v>
      </c>
      <c r="G61" s="36">
        <v>34000</v>
      </c>
      <c r="H61" s="28">
        <v>34000</v>
      </c>
      <c r="I61" s="35">
        <f t="shared" si="0"/>
        <v>1</v>
      </c>
    </row>
    <row r="62" spans="1:9" s="11" customFormat="1" ht="48">
      <c r="A62" s="25">
        <v>853</v>
      </c>
      <c r="B62" s="25">
        <v>85311</v>
      </c>
      <c r="C62" s="26">
        <v>2810</v>
      </c>
      <c r="D62" s="27" t="s">
        <v>104</v>
      </c>
      <c r="E62" s="27" t="s">
        <v>113</v>
      </c>
      <c r="F62" s="27" t="s">
        <v>114</v>
      </c>
      <c r="G62" s="36">
        <v>6000</v>
      </c>
      <c r="H62" s="28">
        <v>6000</v>
      </c>
      <c r="I62" s="35">
        <f t="shared" si="0"/>
        <v>1</v>
      </c>
    </row>
    <row r="63" spans="1:9" s="11" customFormat="1" ht="60">
      <c r="A63" s="25">
        <v>853</v>
      </c>
      <c r="B63" s="25">
        <v>85311</v>
      </c>
      <c r="C63" s="26">
        <v>2820</v>
      </c>
      <c r="D63" s="27" t="s">
        <v>115</v>
      </c>
      <c r="E63" s="27" t="s">
        <v>116</v>
      </c>
      <c r="F63" s="27" t="s">
        <v>117</v>
      </c>
      <c r="G63" s="36">
        <v>47000</v>
      </c>
      <c r="H63" s="28">
        <v>47000</v>
      </c>
      <c r="I63" s="35">
        <f t="shared" si="0"/>
        <v>1</v>
      </c>
    </row>
    <row r="64" spans="1:9" s="11" customFormat="1" ht="48">
      <c r="A64" s="25">
        <v>853</v>
      </c>
      <c r="B64" s="25">
        <v>85311</v>
      </c>
      <c r="C64" s="26">
        <v>2820</v>
      </c>
      <c r="D64" s="27" t="s">
        <v>104</v>
      </c>
      <c r="E64" s="27" t="s">
        <v>67</v>
      </c>
      <c r="F64" s="27" t="s">
        <v>118</v>
      </c>
      <c r="G64" s="36">
        <v>3200</v>
      </c>
      <c r="H64" s="28">
        <v>3200</v>
      </c>
      <c r="I64" s="35">
        <f t="shared" si="0"/>
        <v>1</v>
      </c>
    </row>
    <row r="65" spans="1:9" s="11" customFormat="1" ht="48">
      <c r="A65" s="25">
        <v>853</v>
      </c>
      <c r="B65" s="25">
        <v>85311</v>
      </c>
      <c r="C65" s="26">
        <v>2820</v>
      </c>
      <c r="D65" s="27" t="s">
        <v>104</v>
      </c>
      <c r="E65" s="27" t="s">
        <v>119</v>
      </c>
      <c r="F65" s="27" t="s">
        <v>120</v>
      </c>
      <c r="G65" s="36">
        <v>3000</v>
      </c>
      <c r="H65" s="28">
        <v>3000</v>
      </c>
      <c r="I65" s="35">
        <f t="shared" si="0"/>
        <v>1</v>
      </c>
    </row>
    <row r="66" spans="1:9" s="11" customFormat="1" ht="48">
      <c r="A66" s="25">
        <v>853</v>
      </c>
      <c r="B66" s="25">
        <v>85311</v>
      </c>
      <c r="C66" s="26">
        <v>2820</v>
      </c>
      <c r="D66" s="27" t="s">
        <v>104</v>
      </c>
      <c r="E66" s="27" t="s">
        <v>121</v>
      </c>
      <c r="F66" s="27" t="s">
        <v>122</v>
      </c>
      <c r="G66" s="36">
        <v>6000</v>
      </c>
      <c r="H66" s="28">
        <v>6000</v>
      </c>
      <c r="I66" s="35">
        <f t="shared" si="0"/>
        <v>1</v>
      </c>
    </row>
    <row r="67" spans="1:9" s="11" customFormat="1" ht="60">
      <c r="A67" s="25">
        <v>853</v>
      </c>
      <c r="B67" s="25">
        <v>85311</v>
      </c>
      <c r="C67" s="26">
        <v>2820</v>
      </c>
      <c r="D67" s="27" t="s">
        <v>104</v>
      </c>
      <c r="E67" s="27" t="s">
        <v>123</v>
      </c>
      <c r="F67" s="27" t="s">
        <v>124</v>
      </c>
      <c r="G67" s="36">
        <v>8000</v>
      </c>
      <c r="H67" s="28">
        <v>8000</v>
      </c>
      <c r="I67" s="35">
        <f t="shared" si="0"/>
        <v>1</v>
      </c>
    </row>
    <row r="68" spans="1:9" s="11" customFormat="1" ht="60">
      <c r="A68" s="25">
        <v>853</v>
      </c>
      <c r="B68" s="25">
        <v>85311</v>
      </c>
      <c r="C68" s="26">
        <v>2820</v>
      </c>
      <c r="D68" s="27" t="s">
        <v>104</v>
      </c>
      <c r="E68" s="27" t="s">
        <v>123</v>
      </c>
      <c r="F68" s="27" t="s">
        <v>125</v>
      </c>
      <c r="G68" s="36">
        <v>90800</v>
      </c>
      <c r="H68" s="28">
        <v>90800</v>
      </c>
      <c r="I68" s="35">
        <f t="shared" si="0"/>
        <v>1</v>
      </c>
    </row>
    <row r="69" spans="1:9" s="11" customFormat="1" ht="60">
      <c r="A69" s="25">
        <v>853</v>
      </c>
      <c r="B69" s="25">
        <v>85311</v>
      </c>
      <c r="C69" s="26">
        <v>2820</v>
      </c>
      <c r="D69" s="27" t="s">
        <v>104</v>
      </c>
      <c r="E69" s="27" t="s">
        <v>123</v>
      </c>
      <c r="F69" s="27" t="s">
        <v>126</v>
      </c>
      <c r="G69" s="36">
        <v>6000</v>
      </c>
      <c r="H69" s="28">
        <v>6000</v>
      </c>
      <c r="I69" s="35">
        <f t="shared" si="0"/>
        <v>1</v>
      </c>
    </row>
    <row r="70" spans="1:9" s="11" customFormat="1" ht="60">
      <c r="A70" s="25">
        <v>853</v>
      </c>
      <c r="B70" s="25">
        <v>85311</v>
      </c>
      <c r="C70" s="26">
        <v>2820</v>
      </c>
      <c r="D70" s="27" t="s">
        <v>104</v>
      </c>
      <c r="E70" s="27" t="s">
        <v>123</v>
      </c>
      <c r="F70" s="27" t="s">
        <v>127</v>
      </c>
      <c r="G70" s="36">
        <v>4500</v>
      </c>
      <c r="H70" s="28">
        <v>4500</v>
      </c>
      <c r="I70" s="35">
        <f aca="true" t="shared" si="1" ref="I70:I132">H70/G70</f>
        <v>1</v>
      </c>
    </row>
    <row r="71" spans="1:9" s="11" customFormat="1" ht="72.75" customHeight="1">
      <c r="A71" s="25">
        <v>853</v>
      </c>
      <c r="B71" s="25">
        <v>85311</v>
      </c>
      <c r="C71" s="26">
        <v>2820</v>
      </c>
      <c r="D71" s="27" t="s">
        <v>104</v>
      </c>
      <c r="E71" s="27" t="s">
        <v>128</v>
      </c>
      <c r="F71" s="27" t="s">
        <v>129</v>
      </c>
      <c r="G71" s="36">
        <v>17000</v>
      </c>
      <c r="H71" s="28">
        <v>17000</v>
      </c>
      <c r="I71" s="35">
        <f t="shared" si="1"/>
        <v>1</v>
      </c>
    </row>
    <row r="72" spans="1:9" s="11" customFormat="1" ht="72.75" customHeight="1">
      <c r="A72" s="25">
        <v>853</v>
      </c>
      <c r="B72" s="25">
        <v>85311</v>
      </c>
      <c r="C72" s="26">
        <v>2820</v>
      </c>
      <c r="D72" s="27" t="s">
        <v>104</v>
      </c>
      <c r="E72" s="27" t="s">
        <v>128</v>
      </c>
      <c r="F72" s="27" t="s">
        <v>130</v>
      </c>
      <c r="G72" s="36">
        <v>120000</v>
      </c>
      <c r="H72" s="28">
        <v>120000</v>
      </c>
      <c r="I72" s="35">
        <f t="shared" si="1"/>
        <v>1</v>
      </c>
    </row>
    <row r="73" spans="1:9" s="11" customFormat="1" ht="72.75" customHeight="1">
      <c r="A73" s="25">
        <v>853</v>
      </c>
      <c r="B73" s="25">
        <v>85311</v>
      </c>
      <c r="C73" s="26">
        <v>2820</v>
      </c>
      <c r="D73" s="27" t="s">
        <v>104</v>
      </c>
      <c r="E73" s="27" t="s">
        <v>128</v>
      </c>
      <c r="F73" s="27" t="s">
        <v>131</v>
      </c>
      <c r="G73" s="36">
        <v>120000</v>
      </c>
      <c r="H73" s="28">
        <v>120000</v>
      </c>
      <c r="I73" s="35">
        <f t="shared" si="1"/>
        <v>1</v>
      </c>
    </row>
    <row r="74" spans="1:9" s="11" customFormat="1" ht="48">
      <c r="A74" s="25">
        <v>853</v>
      </c>
      <c r="B74" s="25">
        <v>85311</v>
      </c>
      <c r="C74" s="26">
        <v>2820</v>
      </c>
      <c r="D74" s="27" t="s">
        <v>104</v>
      </c>
      <c r="E74" s="27" t="s">
        <v>132</v>
      </c>
      <c r="F74" s="27" t="s">
        <v>133</v>
      </c>
      <c r="G74" s="36">
        <v>14000</v>
      </c>
      <c r="H74" s="28">
        <v>14000</v>
      </c>
      <c r="I74" s="35">
        <f t="shared" si="1"/>
        <v>1</v>
      </c>
    </row>
    <row r="75" spans="1:9" s="11" customFormat="1" ht="48">
      <c r="A75" s="25">
        <v>853</v>
      </c>
      <c r="B75" s="25">
        <v>85311</v>
      </c>
      <c r="C75" s="26">
        <v>2820</v>
      </c>
      <c r="D75" s="27" t="s">
        <v>104</v>
      </c>
      <c r="E75" s="27" t="s">
        <v>132</v>
      </c>
      <c r="F75" s="27" t="s">
        <v>134</v>
      </c>
      <c r="G75" s="36">
        <v>8000</v>
      </c>
      <c r="H75" s="28">
        <v>8000</v>
      </c>
      <c r="I75" s="35">
        <f t="shared" si="1"/>
        <v>1</v>
      </c>
    </row>
    <row r="76" spans="1:9" s="11" customFormat="1" ht="48">
      <c r="A76" s="25">
        <v>853</v>
      </c>
      <c r="B76" s="25">
        <v>85311</v>
      </c>
      <c r="C76" s="26">
        <v>2820</v>
      </c>
      <c r="D76" s="27" t="s">
        <v>104</v>
      </c>
      <c r="E76" s="27" t="s">
        <v>135</v>
      </c>
      <c r="F76" s="27" t="s">
        <v>136</v>
      </c>
      <c r="G76" s="36">
        <v>153920</v>
      </c>
      <c r="H76" s="28">
        <v>153920</v>
      </c>
      <c r="I76" s="35">
        <f t="shared" si="1"/>
        <v>1</v>
      </c>
    </row>
    <row r="77" spans="1:9" s="11" customFormat="1" ht="48">
      <c r="A77" s="25">
        <v>853</v>
      </c>
      <c r="B77" s="25">
        <v>85311</v>
      </c>
      <c r="C77" s="26">
        <v>2820</v>
      </c>
      <c r="D77" s="27" t="s">
        <v>104</v>
      </c>
      <c r="E77" s="27" t="s">
        <v>135</v>
      </c>
      <c r="F77" s="27" t="s">
        <v>137</v>
      </c>
      <c r="G77" s="36">
        <v>15000</v>
      </c>
      <c r="H77" s="28">
        <v>15000</v>
      </c>
      <c r="I77" s="35">
        <f t="shared" si="1"/>
        <v>1</v>
      </c>
    </row>
    <row r="78" spans="1:9" s="11" customFormat="1" ht="48">
      <c r="A78" s="25">
        <v>853</v>
      </c>
      <c r="B78" s="25">
        <v>85311</v>
      </c>
      <c r="C78" s="26">
        <v>2820</v>
      </c>
      <c r="D78" s="27" t="s">
        <v>104</v>
      </c>
      <c r="E78" s="27" t="s">
        <v>135</v>
      </c>
      <c r="F78" s="27" t="s">
        <v>138</v>
      </c>
      <c r="G78" s="36">
        <v>10000</v>
      </c>
      <c r="H78" s="28">
        <v>10000</v>
      </c>
      <c r="I78" s="35">
        <f t="shared" si="1"/>
        <v>1</v>
      </c>
    </row>
    <row r="79" spans="1:9" s="11" customFormat="1" ht="48">
      <c r="A79" s="25">
        <v>853</v>
      </c>
      <c r="B79" s="25">
        <v>85311</v>
      </c>
      <c r="C79" s="26">
        <v>2820</v>
      </c>
      <c r="D79" s="27" t="s">
        <v>104</v>
      </c>
      <c r="E79" s="27" t="s">
        <v>139</v>
      </c>
      <c r="F79" s="27" t="s">
        <v>140</v>
      </c>
      <c r="G79" s="36">
        <v>27500</v>
      </c>
      <c r="H79" s="28">
        <v>27500</v>
      </c>
      <c r="I79" s="35">
        <f t="shared" si="1"/>
        <v>1</v>
      </c>
    </row>
    <row r="80" spans="1:9" s="11" customFormat="1" ht="48">
      <c r="A80" s="25">
        <v>853</v>
      </c>
      <c r="B80" s="25">
        <v>85311</v>
      </c>
      <c r="C80" s="26">
        <v>2820</v>
      </c>
      <c r="D80" s="27" t="s">
        <v>104</v>
      </c>
      <c r="E80" s="27" t="s">
        <v>141</v>
      </c>
      <c r="F80" s="27" t="s">
        <v>142</v>
      </c>
      <c r="G80" s="36">
        <v>6500</v>
      </c>
      <c r="H80" s="28">
        <v>6500</v>
      </c>
      <c r="I80" s="35">
        <f t="shared" si="1"/>
        <v>1</v>
      </c>
    </row>
    <row r="81" spans="1:9" s="11" customFormat="1" ht="48">
      <c r="A81" s="25">
        <v>853</v>
      </c>
      <c r="B81" s="25">
        <v>85311</v>
      </c>
      <c r="C81" s="26">
        <v>2820</v>
      </c>
      <c r="D81" s="27" t="s">
        <v>104</v>
      </c>
      <c r="E81" s="27" t="s">
        <v>141</v>
      </c>
      <c r="F81" s="27" t="s">
        <v>143</v>
      </c>
      <c r="G81" s="36">
        <v>15000</v>
      </c>
      <c r="H81" s="28">
        <v>15000</v>
      </c>
      <c r="I81" s="35">
        <f t="shared" si="1"/>
        <v>1</v>
      </c>
    </row>
    <row r="82" spans="1:9" s="11" customFormat="1" ht="72">
      <c r="A82" s="25">
        <v>853</v>
      </c>
      <c r="B82" s="25">
        <v>85311</v>
      </c>
      <c r="C82" s="26">
        <v>2820</v>
      </c>
      <c r="D82" s="27" t="s">
        <v>104</v>
      </c>
      <c r="E82" s="27" t="s">
        <v>144</v>
      </c>
      <c r="F82" s="27" t="s">
        <v>145</v>
      </c>
      <c r="G82" s="36">
        <v>5945</v>
      </c>
      <c r="H82" s="28">
        <v>5945</v>
      </c>
      <c r="I82" s="35">
        <f t="shared" si="1"/>
        <v>1</v>
      </c>
    </row>
    <row r="83" spans="1:9" s="11" customFormat="1" ht="72">
      <c r="A83" s="25">
        <v>853</v>
      </c>
      <c r="B83" s="25">
        <v>85311</v>
      </c>
      <c r="C83" s="26">
        <v>2820</v>
      </c>
      <c r="D83" s="27" t="s">
        <v>104</v>
      </c>
      <c r="E83" s="27" t="s">
        <v>144</v>
      </c>
      <c r="F83" s="27" t="s">
        <v>146</v>
      </c>
      <c r="G83" s="36">
        <v>3960</v>
      </c>
      <c r="H83" s="28">
        <v>3960</v>
      </c>
      <c r="I83" s="35">
        <f t="shared" si="1"/>
        <v>1</v>
      </c>
    </row>
    <row r="84" spans="1:9" s="11" customFormat="1" ht="72">
      <c r="A84" s="25">
        <v>853</v>
      </c>
      <c r="B84" s="25">
        <v>85311</v>
      </c>
      <c r="C84" s="26">
        <v>2820</v>
      </c>
      <c r="D84" s="27" t="s">
        <v>104</v>
      </c>
      <c r="E84" s="27" t="s">
        <v>147</v>
      </c>
      <c r="F84" s="27" t="s">
        <v>148</v>
      </c>
      <c r="G84" s="36">
        <v>4100</v>
      </c>
      <c r="H84" s="28"/>
      <c r="I84" s="35">
        <f t="shared" si="1"/>
        <v>0</v>
      </c>
    </row>
    <row r="85" spans="1:9" s="12" customFormat="1" ht="48">
      <c r="A85" s="25">
        <v>853</v>
      </c>
      <c r="B85" s="25">
        <v>85311</v>
      </c>
      <c r="C85" s="26">
        <v>2820</v>
      </c>
      <c r="D85" s="27" t="s">
        <v>104</v>
      </c>
      <c r="E85" s="27" t="s">
        <v>149</v>
      </c>
      <c r="F85" s="27" t="s">
        <v>150</v>
      </c>
      <c r="G85" s="36">
        <v>6000</v>
      </c>
      <c r="H85" s="28">
        <v>6000</v>
      </c>
      <c r="I85" s="35">
        <f t="shared" si="1"/>
        <v>1</v>
      </c>
    </row>
    <row r="86" spans="1:9" s="12" customFormat="1" ht="48">
      <c r="A86" s="25">
        <v>853</v>
      </c>
      <c r="B86" s="25">
        <v>85311</v>
      </c>
      <c r="C86" s="26">
        <v>2820</v>
      </c>
      <c r="D86" s="27" t="s">
        <v>104</v>
      </c>
      <c r="E86" s="27" t="s">
        <v>151</v>
      </c>
      <c r="F86" s="27" t="s">
        <v>152</v>
      </c>
      <c r="G86" s="36">
        <v>9000</v>
      </c>
      <c r="H86" s="28">
        <v>9000</v>
      </c>
      <c r="I86" s="35">
        <f t="shared" si="1"/>
        <v>1</v>
      </c>
    </row>
    <row r="87" spans="1:9" s="11" customFormat="1" ht="60">
      <c r="A87" s="25">
        <v>853</v>
      </c>
      <c r="B87" s="25">
        <v>85311</v>
      </c>
      <c r="C87" s="26">
        <v>2820</v>
      </c>
      <c r="D87" s="27" t="s">
        <v>104</v>
      </c>
      <c r="E87" s="27" t="s">
        <v>153</v>
      </c>
      <c r="F87" s="32" t="s">
        <v>154</v>
      </c>
      <c r="G87" s="33">
        <v>23000</v>
      </c>
      <c r="H87" s="28">
        <v>23000</v>
      </c>
      <c r="I87" s="35">
        <f t="shared" si="1"/>
        <v>1</v>
      </c>
    </row>
    <row r="88" spans="1:9" s="11" customFormat="1" ht="48">
      <c r="A88" s="25">
        <v>853</v>
      </c>
      <c r="B88" s="25">
        <v>85311</v>
      </c>
      <c r="C88" s="26">
        <v>2820</v>
      </c>
      <c r="D88" s="27" t="s">
        <v>104</v>
      </c>
      <c r="E88" s="27" t="s">
        <v>155</v>
      </c>
      <c r="F88" s="32" t="s">
        <v>156</v>
      </c>
      <c r="G88" s="33">
        <v>1300</v>
      </c>
      <c r="H88" s="28">
        <v>1245</v>
      </c>
      <c r="I88" s="35">
        <f t="shared" si="1"/>
        <v>0.9576923076923077</v>
      </c>
    </row>
    <row r="89" spans="1:9" s="11" customFormat="1" ht="48">
      <c r="A89" s="25">
        <v>853</v>
      </c>
      <c r="B89" s="25">
        <v>85311</v>
      </c>
      <c r="C89" s="26">
        <v>2820</v>
      </c>
      <c r="D89" s="27" t="s">
        <v>104</v>
      </c>
      <c r="E89" s="27" t="s">
        <v>155</v>
      </c>
      <c r="F89" s="32" t="s">
        <v>157</v>
      </c>
      <c r="G89" s="33">
        <v>1200</v>
      </c>
      <c r="H89" s="28"/>
      <c r="I89" s="35">
        <f t="shared" si="1"/>
        <v>0</v>
      </c>
    </row>
    <row r="90" spans="1:9" s="11" customFormat="1" ht="48">
      <c r="A90" s="25">
        <v>853</v>
      </c>
      <c r="B90" s="25">
        <v>85311</v>
      </c>
      <c r="C90" s="26">
        <v>2820</v>
      </c>
      <c r="D90" s="27" t="s">
        <v>104</v>
      </c>
      <c r="E90" s="27" t="s">
        <v>158</v>
      </c>
      <c r="F90" s="32" t="s">
        <v>159</v>
      </c>
      <c r="G90" s="33">
        <v>20000</v>
      </c>
      <c r="H90" s="28">
        <v>20000</v>
      </c>
      <c r="I90" s="35">
        <f t="shared" si="1"/>
        <v>1</v>
      </c>
    </row>
    <row r="91" spans="1:9" s="11" customFormat="1" ht="72">
      <c r="A91" s="25">
        <v>853</v>
      </c>
      <c r="B91" s="25">
        <v>85311</v>
      </c>
      <c r="C91" s="26">
        <v>2820</v>
      </c>
      <c r="D91" s="27" t="s">
        <v>104</v>
      </c>
      <c r="E91" s="27" t="s">
        <v>160</v>
      </c>
      <c r="F91" s="27" t="s">
        <v>161</v>
      </c>
      <c r="G91" s="36">
        <v>8200</v>
      </c>
      <c r="H91" s="28">
        <v>8200</v>
      </c>
      <c r="I91" s="35">
        <f t="shared" si="1"/>
        <v>1</v>
      </c>
    </row>
    <row r="92" spans="1:9" s="11" customFormat="1" ht="48">
      <c r="A92" s="25">
        <v>853</v>
      </c>
      <c r="B92" s="25">
        <v>85311</v>
      </c>
      <c r="C92" s="26">
        <v>2820</v>
      </c>
      <c r="D92" s="27" t="s">
        <v>104</v>
      </c>
      <c r="E92" s="27" t="s">
        <v>162</v>
      </c>
      <c r="F92" s="27" t="s">
        <v>163</v>
      </c>
      <c r="G92" s="36">
        <v>17500</v>
      </c>
      <c r="H92" s="28">
        <v>17500</v>
      </c>
      <c r="I92" s="35">
        <f t="shared" si="1"/>
        <v>1</v>
      </c>
    </row>
    <row r="93" spans="1:9" s="11" customFormat="1" ht="48">
      <c r="A93" s="25">
        <v>853</v>
      </c>
      <c r="B93" s="25">
        <v>85311</v>
      </c>
      <c r="C93" s="26">
        <v>2820</v>
      </c>
      <c r="D93" s="27" t="s">
        <v>104</v>
      </c>
      <c r="E93" s="27" t="s">
        <v>164</v>
      </c>
      <c r="F93" s="27" t="s">
        <v>165</v>
      </c>
      <c r="G93" s="36">
        <v>58000</v>
      </c>
      <c r="H93" s="28">
        <v>58000</v>
      </c>
      <c r="I93" s="35">
        <f t="shared" si="1"/>
        <v>1</v>
      </c>
    </row>
    <row r="94" spans="1:9" s="11" customFormat="1" ht="48">
      <c r="A94" s="25">
        <v>853</v>
      </c>
      <c r="B94" s="25">
        <v>85311</v>
      </c>
      <c r="C94" s="26">
        <v>2820</v>
      </c>
      <c r="D94" s="27" t="s">
        <v>104</v>
      </c>
      <c r="E94" s="27" t="s">
        <v>166</v>
      </c>
      <c r="F94" s="27" t="s">
        <v>167</v>
      </c>
      <c r="G94" s="36">
        <v>10000</v>
      </c>
      <c r="H94" s="28">
        <v>10000</v>
      </c>
      <c r="I94" s="35">
        <f t="shared" si="1"/>
        <v>1</v>
      </c>
    </row>
    <row r="95" spans="1:9" s="11" customFormat="1" ht="48">
      <c r="A95" s="25">
        <v>853</v>
      </c>
      <c r="B95" s="25">
        <v>85311</v>
      </c>
      <c r="C95" s="26">
        <v>2820</v>
      </c>
      <c r="D95" s="27" t="s">
        <v>104</v>
      </c>
      <c r="E95" s="27" t="s">
        <v>166</v>
      </c>
      <c r="F95" s="27" t="s">
        <v>168</v>
      </c>
      <c r="G95" s="36">
        <f>9999</f>
        <v>9999</v>
      </c>
      <c r="H95" s="28">
        <f>9999</f>
        <v>9999</v>
      </c>
      <c r="I95" s="35">
        <f t="shared" si="1"/>
        <v>1</v>
      </c>
    </row>
    <row r="96" spans="1:9" s="11" customFormat="1" ht="67.5" customHeight="1">
      <c r="A96" s="25">
        <v>853</v>
      </c>
      <c r="B96" s="25">
        <v>85311</v>
      </c>
      <c r="C96" s="26">
        <v>2820</v>
      </c>
      <c r="D96" s="27" t="s">
        <v>169</v>
      </c>
      <c r="E96" s="27" t="s">
        <v>170</v>
      </c>
      <c r="F96" s="27" t="s">
        <v>171</v>
      </c>
      <c r="G96" s="36">
        <v>60000</v>
      </c>
      <c r="H96" s="28">
        <v>60000</v>
      </c>
      <c r="I96" s="35">
        <f t="shared" si="1"/>
        <v>1</v>
      </c>
    </row>
    <row r="97" spans="1:9" s="11" customFormat="1" ht="20.25" customHeight="1">
      <c r="A97" s="25">
        <v>853</v>
      </c>
      <c r="B97" s="25">
        <v>85311</v>
      </c>
      <c r="C97" s="26">
        <v>2820</v>
      </c>
      <c r="D97" s="27" t="s">
        <v>32</v>
      </c>
      <c r="E97" s="27" t="s">
        <v>32</v>
      </c>
      <c r="F97" s="27" t="s">
        <v>172</v>
      </c>
      <c r="G97" s="36">
        <f>107005+24515</f>
        <v>131520</v>
      </c>
      <c r="H97" s="28">
        <v>131520</v>
      </c>
      <c r="I97" s="35">
        <f t="shared" si="1"/>
        <v>1</v>
      </c>
    </row>
    <row r="98" spans="1:9" s="11" customFormat="1" ht="20.25" customHeight="1">
      <c r="A98" s="25">
        <v>853</v>
      </c>
      <c r="B98" s="25">
        <v>85311</v>
      </c>
      <c r="C98" s="26">
        <v>2830</v>
      </c>
      <c r="D98" s="27" t="s">
        <v>32</v>
      </c>
      <c r="E98" s="27" t="s">
        <v>32</v>
      </c>
      <c r="F98" s="27" t="s">
        <v>172</v>
      </c>
      <c r="G98" s="36">
        <f>92293-5161</f>
        <v>87132</v>
      </c>
      <c r="H98" s="28">
        <v>87132</v>
      </c>
      <c r="I98" s="35">
        <f t="shared" si="1"/>
        <v>1</v>
      </c>
    </row>
    <row r="99" spans="1:9" s="11" customFormat="1" ht="24">
      <c r="A99" s="25">
        <v>853</v>
      </c>
      <c r="B99" s="25">
        <v>85395</v>
      </c>
      <c r="C99" s="26">
        <v>2810</v>
      </c>
      <c r="D99" s="27" t="s">
        <v>173</v>
      </c>
      <c r="E99" s="27" t="s">
        <v>174</v>
      </c>
      <c r="F99" s="27" t="s">
        <v>175</v>
      </c>
      <c r="G99" s="36">
        <v>3993</v>
      </c>
      <c r="H99" s="28">
        <v>3993</v>
      </c>
      <c r="I99" s="35">
        <f t="shared" si="1"/>
        <v>1</v>
      </c>
    </row>
    <row r="100" spans="1:9" s="11" customFormat="1" ht="24">
      <c r="A100" s="25">
        <v>853</v>
      </c>
      <c r="B100" s="25">
        <v>85395</v>
      </c>
      <c r="C100" s="26">
        <v>2810</v>
      </c>
      <c r="D100" s="27" t="s">
        <v>173</v>
      </c>
      <c r="E100" s="27" t="s">
        <v>174</v>
      </c>
      <c r="F100" s="27" t="s">
        <v>176</v>
      </c>
      <c r="G100" s="36">
        <v>6832</v>
      </c>
      <c r="H100" s="28">
        <v>6832</v>
      </c>
      <c r="I100" s="35">
        <f t="shared" si="1"/>
        <v>1</v>
      </c>
    </row>
    <row r="101" spans="1:9" s="11" customFormat="1" ht="24">
      <c r="A101" s="25">
        <v>853</v>
      </c>
      <c r="B101" s="25">
        <v>85395</v>
      </c>
      <c r="C101" s="26">
        <v>2810</v>
      </c>
      <c r="D101" s="27" t="s">
        <v>173</v>
      </c>
      <c r="E101" s="27" t="s">
        <v>177</v>
      </c>
      <c r="F101" s="27" t="s">
        <v>178</v>
      </c>
      <c r="G101" s="36">
        <v>6000</v>
      </c>
      <c r="H101" s="28"/>
      <c r="I101" s="35">
        <f t="shared" si="1"/>
        <v>0</v>
      </c>
    </row>
    <row r="102" spans="1:9" s="11" customFormat="1" ht="24">
      <c r="A102" s="25">
        <v>853</v>
      </c>
      <c r="B102" s="25">
        <v>85395</v>
      </c>
      <c r="C102" s="26">
        <v>2810</v>
      </c>
      <c r="D102" s="27" t="s">
        <v>173</v>
      </c>
      <c r="E102" s="27" t="s">
        <v>177</v>
      </c>
      <c r="F102" s="27" t="s">
        <v>179</v>
      </c>
      <c r="G102" s="36">
        <v>7620</v>
      </c>
      <c r="H102" s="28"/>
      <c r="I102" s="35">
        <f t="shared" si="1"/>
        <v>0</v>
      </c>
    </row>
    <row r="103" spans="1:9" s="11" customFormat="1" ht="36">
      <c r="A103" s="25">
        <v>853</v>
      </c>
      <c r="B103" s="25">
        <v>85395</v>
      </c>
      <c r="C103" s="26">
        <v>2810</v>
      </c>
      <c r="D103" s="27" t="s">
        <v>173</v>
      </c>
      <c r="E103" s="27" t="s">
        <v>180</v>
      </c>
      <c r="F103" s="27" t="s">
        <v>181</v>
      </c>
      <c r="G103" s="36">
        <v>18600</v>
      </c>
      <c r="H103" s="28">
        <v>18600</v>
      </c>
      <c r="I103" s="35">
        <f t="shared" si="1"/>
        <v>1</v>
      </c>
    </row>
    <row r="104" spans="1:9" s="11" customFormat="1" ht="24">
      <c r="A104" s="25">
        <v>853</v>
      </c>
      <c r="B104" s="25">
        <v>85395</v>
      </c>
      <c r="C104" s="26">
        <v>2820</v>
      </c>
      <c r="D104" s="27" t="s">
        <v>173</v>
      </c>
      <c r="E104" s="27" t="s">
        <v>139</v>
      </c>
      <c r="F104" s="27" t="s">
        <v>182</v>
      </c>
      <c r="G104" s="36">
        <v>8500</v>
      </c>
      <c r="H104" s="28">
        <v>8500</v>
      </c>
      <c r="I104" s="35">
        <f t="shared" si="1"/>
        <v>1</v>
      </c>
    </row>
    <row r="105" spans="1:9" s="11" customFormat="1" ht="24">
      <c r="A105" s="25">
        <v>853</v>
      </c>
      <c r="B105" s="25">
        <v>85395</v>
      </c>
      <c r="C105" s="26">
        <v>2820</v>
      </c>
      <c r="D105" s="27" t="s">
        <v>173</v>
      </c>
      <c r="E105" s="27" t="s">
        <v>139</v>
      </c>
      <c r="F105" s="27" t="s">
        <v>183</v>
      </c>
      <c r="G105" s="36">
        <v>2500</v>
      </c>
      <c r="H105" s="28">
        <v>2500</v>
      </c>
      <c r="I105" s="35">
        <f t="shared" si="1"/>
        <v>1</v>
      </c>
    </row>
    <row r="106" spans="1:9" s="11" customFormat="1" ht="24">
      <c r="A106" s="25">
        <v>853</v>
      </c>
      <c r="B106" s="25">
        <v>85395</v>
      </c>
      <c r="C106" s="26">
        <v>2820</v>
      </c>
      <c r="D106" s="27" t="s">
        <v>173</v>
      </c>
      <c r="E106" s="27" t="s">
        <v>139</v>
      </c>
      <c r="F106" s="27" t="s">
        <v>184</v>
      </c>
      <c r="G106" s="36">
        <v>5040</v>
      </c>
      <c r="H106" s="28">
        <v>5040</v>
      </c>
      <c r="I106" s="35">
        <f t="shared" si="1"/>
        <v>1</v>
      </c>
    </row>
    <row r="107" spans="1:9" s="11" customFormat="1" ht="24">
      <c r="A107" s="25">
        <v>853</v>
      </c>
      <c r="B107" s="25">
        <v>85395</v>
      </c>
      <c r="C107" s="26">
        <v>2820</v>
      </c>
      <c r="D107" s="27" t="s">
        <v>32</v>
      </c>
      <c r="E107" s="27" t="s">
        <v>32</v>
      </c>
      <c r="F107" s="27" t="s">
        <v>185</v>
      </c>
      <c r="G107" s="36">
        <v>36870</v>
      </c>
      <c r="H107" s="28">
        <v>32999</v>
      </c>
      <c r="I107" s="35">
        <f t="shared" si="1"/>
        <v>0.8950094928125848</v>
      </c>
    </row>
    <row r="108" spans="1:9" s="11" customFormat="1" ht="24">
      <c r="A108" s="25">
        <v>853</v>
      </c>
      <c r="B108" s="25">
        <v>85395</v>
      </c>
      <c r="C108" s="26">
        <v>2820</v>
      </c>
      <c r="D108" s="27" t="s">
        <v>32</v>
      </c>
      <c r="E108" s="27" t="s">
        <v>32</v>
      </c>
      <c r="F108" s="27" t="s">
        <v>186</v>
      </c>
      <c r="G108" s="36">
        <f>40365-5000</f>
        <v>35365</v>
      </c>
      <c r="H108" s="28">
        <v>24682</v>
      </c>
      <c r="I108" s="35">
        <f t="shared" si="1"/>
        <v>0.6979216739714407</v>
      </c>
    </row>
    <row r="109" spans="1:9" s="11" customFormat="1" ht="12.75">
      <c r="A109" s="25">
        <v>853</v>
      </c>
      <c r="B109" s="25">
        <v>85395</v>
      </c>
      <c r="C109" s="26">
        <v>2820</v>
      </c>
      <c r="D109" s="27" t="s">
        <v>32</v>
      </c>
      <c r="E109" s="27" t="s">
        <v>32</v>
      </c>
      <c r="F109" s="27" t="s">
        <v>187</v>
      </c>
      <c r="G109" s="36">
        <v>200000</v>
      </c>
      <c r="H109" s="28">
        <v>200000</v>
      </c>
      <c r="I109" s="35">
        <f t="shared" si="1"/>
        <v>1</v>
      </c>
    </row>
    <row r="110" spans="1:9" s="11" customFormat="1" ht="60" customHeight="1" hidden="1">
      <c r="A110" s="25">
        <v>853</v>
      </c>
      <c r="B110" s="25">
        <v>85395</v>
      </c>
      <c r="C110" s="26">
        <v>2820</v>
      </c>
      <c r="D110" s="27" t="s">
        <v>173</v>
      </c>
      <c r="E110" s="27" t="s">
        <v>188</v>
      </c>
      <c r="F110" s="27" t="s">
        <v>189</v>
      </c>
      <c r="G110" s="36"/>
      <c r="H110" s="28"/>
      <c r="I110" s="35" t="e">
        <f t="shared" si="1"/>
        <v>#DIV/0!</v>
      </c>
    </row>
    <row r="111" spans="1:9" s="9" customFormat="1" ht="60">
      <c r="A111" s="25">
        <v>853</v>
      </c>
      <c r="B111" s="25">
        <v>85395</v>
      </c>
      <c r="C111" s="26">
        <v>2820</v>
      </c>
      <c r="D111" s="27" t="s">
        <v>173</v>
      </c>
      <c r="E111" s="27" t="s">
        <v>190</v>
      </c>
      <c r="F111" s="27" t="s">
        <v>191</v>
      </c>
      <c r="G111" s="36">
        <v>2250</v>
      </c>
      <c r="H111" s="28">
        <v>2250</v>
      </c>
      <c r="I111" s="35">
        <f t="shared" si="1"/>
        <v>1</v>
      </c>
    </row>
    <row r="112" spans="1:9" s="9" customFormat="1" ht="20.25" customHeight="1" hidden="1">
      <c r="A112" s="25">
        <v>853</v>
      </c>
      <c r="B112" s="25">
        <v>85395</v>
      </c>
      <c r="C112" s="26">
        <v>2820</v>
      </c>
      <c r="D112" s="27" t="s">
        <v>173</v>
      </c>
      <c r="E112" s="27" t="s">
        <v>190</v>
      </c>
      <c r="F112" s="27" t="s">
        <v>192</v>
      </c>
      <c r="G112" s="36"/>
      <c r="H112" s="28"/>
      <c r="I112" s="35" t="e">
        <f t="shared" si="1"/>
        <v>#DIV/0!</v>
      </c>
    </row>
    <row r="113" spans="1:9" s="13" customFormat="1" ht="36">
      <c r="A113" s="25">
        <v>853</v>
      </c>
      <c r="B113" s="25">
        <v>85395</v>
      </c>
      <c r="C113" s="26">
        <v>2820</v>
      </c>
      <c r="D113" s="27" t="s">
        <v>173</v>
      </c>
      <c r="E113" s="27" t="s">
        <v>193</v>
      </c>
      <c r="F113" s="27" t="s">
        <v>194</v>
      </c>
      <c r="G113" s="36">
        <v>8427</v>
      </c>
      <c r="H113" s="28">
        <v>8427</v>
      </c>
      <c r="I113" s="35">
        <f t="shared" si="1"/>
        <v>1</v>
      </c>
    </row>
    <row r="114" spans="1:9" s="13" customFormat="1" ht="24">
      <c r="A114" s="25">
        <v>853</v>
      </c>
      <c r="B114" s="25">
        <v>85395</v>
      </c>
      <c r="C114" s="26">
        <v>2820</v>
      </c>
      <c r="D114" s="27" t="s">
        <v>173</v>
      </c>
      <c r="E114" s="27" t="s">
        <v>195</v>
      </c>
      <c r="F114" s="27" t="s">
        <v>196</v>
      </c>
      <c r="G114" s="36">
        <v>8156</v>
      </c>
      <c r="H114" s="28">
        <v>7714</v>
      </c>
      <c r="I114" s="35">
        <f t="shared" si="1"/>
        <v>0.9458067680235409</v>
      </c>
    </row>
    <row r="115" spans="1:9" s="13" customFormat="1" ht="24" hidden="1">
      <c r="A115" s="25">
        <v>853</v>
      </c>
      <c r="B115" s="25">
        <v>85395</v>
      </c>
      <c r="C115" s="26">
        <v>2820</v>
      </c>
      <c r="D115" s="27" t="s">
        <v>173</v>
      </c>
      <c r="E115" s="27" t="s">
        <v>162</v>
      </c>
      <c r="F115" s="27" t="s">
        <v>197</v>
      </c>
      <c r="G115" s="36"/>
      <c r="H115" s="28"/>
      <c r="I115" s="35" t="e">
        <f t="shared" si="1"/>
        <v>#DIV/0!</v>
      </c>
    </row>
    <row r="116" spans="1:9" s="13" customFormat="1" ht="24">
      <c r="A116" s="25">
        <v>853</v>
      </c>
      <c r="B116" s="25">
        <v>85395</v>
      </c>
      <c r="C116" s="26">
        <v>2820</v>
      </c>
      <c r="D116" s="27" t="s">
        <v>173</v>
      </c>
      <c r="E116" s="27" t="s">
        <v>162</v>
      </c>
      <c r="F116" s="27" t="s">
        <v>198</v>
      </c>
      <c r="G116" s="36">
        <v>2300</v>
      </c>
      <c r="H116" s="28">
        <v>2300</v>
      </c>
      <c r="I116" s="35">
        <f t="shared" si="1"/>
        <v>1</v>
      </c>
    </row>
    <row r="117" spans="1:9" s="13" customFormat="1" ht="24">
      <c r="A117" s="25">
        <v>853</v>
      </c>
      <c r="B117" s="25">
        <v>85395</v>
      </c>
      <c r="C117" s="26">
        <v>2820</v>
      </c>
      <c r="D117" s="27" t="s">
        <v>173</v>
      </c>
      <c r="E117" s="27" t="s">
        <v>162</v>
      </c>
      <c r="F117" s="27" t="s">
        <v>199</v>
      </c>
      <c r="G117" s="36">
        <v>21800</v>
      </c>
      <c r="H117" s="28">
        <v>21799</v>
      </c>
      <c r="I117" s="35">
        <f t="shared" si="1"/>
        <v>0.999954128440367</v>
      </c>
    </row>
    <row r="118" spans="1:9" s="9" customFormat="1" ht="36">
      <c r="A118" s="25">
        <v>853</v>
      </c>
      <c r="B118" s="25">
        <v>85395</v>
      </c>
      <c r="C118" s="26">
        <v>2820</v>
      </c>
      <c r="D118" s="27" t="s">
        <v>173</v>
      </c>
      <c r="E118" s="27" t="s">
        <v>200</v>
      </c>
      <c r="F118" s="27" t="s">
        <v>201</v>
      </c>
      <c r="G118" s="36">
        <v>12600</v>
      </c>
      <c r="H118" s="28">
        <v>12600</v>
      </c>
      <c r="I118" s="35">
        <f t="shared" si="1"/>
        <v>1</v>
      </c>
    </row>
    <row r="119" spans="1:9" s="9" customFormat="1" ht="36">
      <c r="A119" s="25">
        <v>853</v>
      </c>
      <c r="B119" s="25">
        <v>85395</v>
      </c>
      <c r="C119" s="26">
        <v>2820</v>
      </c>
      <c r="D119" s="27" t="s">
        <v>173</v>
      </c>
      <c r="E119" s="27" t="s">
        <v>200</v>
      </c>
      <c r="F119" s="27" t="s">
        <v>202</v>
      </c>
      <c r="G119" s="36">
        <v>5500</v>
      </c>
      <c r="H119" s="28">
        <v>5500</v>
      </c>
      <c r="I119" s="35">
        <f t="shared" si="1"/>
        <v>1</v>
      </c>
    </row>
    <row r="120" spans="1:9" s="13" customFormat="1" ht="36">
      <c r="A120" s="25">
        <v>853</v>
      </c>
      <c r="B120" s="25">
        <v>85395</v>
      </c>
      <c r="C120" s="26">
        <v>2820</v>
      </c>
      <c r="D120" s="27" t="s">
        <v>173</v>
      </c>
      <c r="E120" s="27" t="s">
        <v>200</v>
      </c>
      <c r="F120" s="27" t="s">
        <v>203</v>
      </c>
      <c r="G120" s="36">
        <v>5700</v>
      </c>
      <c r="H120" s="28">
        <v>3963</v>
      </c>
      <c r="I120" s="35">
        <f t="shared" si="1"/>
        <v>0.6952631578947368</v>
      </c>
    </row>
    <row r="121" spans="1:9" s="13" customFormat="1" ht="36">
      <c r="A121" s="25">
        <v>853</v>
      </c>
      <c r="B121" s="25">
        <v>85395</v>
      </c>
      <c r="C121" s="26">
        <v>2820</v>
      </c>
      <c r="D121" s="27" t="s">
        <v>173</v>
      </c>
      <c r="E121" s="27" t="s">
        <v>204</v>
      </c>
      <c r="F121" s="27" t="s">
        <v>205</v>
      </c>
      <c r="G121" s="36">
        <v>24215</v>
      </c>
      <c r="H121" s="28">
        <v>24215</v>
      </c>
      <c r="I121" s="35">
        <f t="shared" si="1"/>
        <v>1</v>
      </c>
    </row>
    <row r="122" spans="1:9" s="13" customFormat="1" ht="36">
      <c r="A122" s="25">
        <v>853</v>
      </c>
      <c r="B122" s="25">
        <v>85395</v>
      </c>
      <c r="C122" s="26">
        <v>2820</v>
      </c>
      <c r="D122" s="27" t="s">
        <v>173</v>
      </c>
      <c r="E122" s="27" t="s">
        <v>204</v>
      </c>
      <c r="F122" s="27" t="s">
        <v>206</v>
      </c>
      <c r="G122" s="36">
        <v>26487</v>
      </c>
      <c r="H122" s="28">
        <v>26487</v>
      </c>
      <c r="I122" s="35">
        <f t="shared" si="1"/>
        <v>1</v>
      </c>
    </row>
    <row r="123" spans="1:9" s="13" customFormat="1" ht="48">
      <c r="A123" s="25">
        <v>853</v>
      </c>
      <c r="B123" s="25">
        <v>85395</v>
      </c>
      <c r="C123" s="26">
        <v>2820</v>
      </c>
      <c r="D123" s="27" t="s">
        <v>173</v>
      </c>
      <c r="E123" s="27" t="s">
        <v>207</v>
      </c>
      <c r="F123" s="27" t="s">
        <v>208</v>
      </c>
      <c r="G123" s="36">
        <v>6850</v>
      </c>
      <c r="H123" s="28">
        <v>6850</v>
      </c>
      <c r="I123" s="35">
        <f t="shared" si="1"/>
        <v>1</v>
      </c>
    </row>
    <row r="124" spans="1:9" s="13" customFormat="1" ht="36">
      <c r="A124" s="25">
        <v>853</v>
      </c>
      <c r="B124" s="25">
        <v>85395</v>
      </c>
      <c r="C124" s="26">
        <v>2820</v>
      </c>
      <c r="D124" s="27" t="s">
        <v>173</v>
      </c>
      <c r="E124" s="37" t="s">
        <v>188</v>
      </c>
      <c r="F124" s="32"/>
      <c r="G124" s="33">
        <v>75000</v>
      </c>
      <c r="H124" s="28">
        <v>75000</v>
      </c>
      <c r="I124" s="31">
        <f t="shared" si="1"/>
        <v>1</v>
      </c>
    </row>
    <row r="125" spans="1:9" s="13" customFormat="1" ht="36">
      <c r="A125" s="25">
        <v>853</v>
      </c>
      <c r="B125" s="25">
        <v>85395</v>
      </c>
      <c r="C125" s="26">
        <v>2820</v>
      </c>
      <c r="D125" s="27" t="s">
        <v>173</v>
      </c>
      <c r="E125" s="37" t="s">
        <v>188</v>
      </c>
      <c r="F125" s="32" t="s">
        <v>209</v>
      </c>
      <c r="G125" s="33">
        <v>34390</v>
      </c>
      <c r="H125" s="28">
        <v>34390</v>
      </c>
      <c r="I125" s="31">
        <f t="shared" si="1"/>
        <v>1</v>
      </c>
    </row>
    <row r="126" spans="1:9" s="13" customFormat="1" ht="36">
      <c r="A126" s="25">
        <v>853</v>
      </c>
      <c r="B126" s="25">
        <v>85395</v>
      </c>
      <c r="C126" s="26">
        <v>2820</v>
      </c>
      <c r="D126" s="27" t="s">
        <v>173</v>
      </c>
      <c r="E126" s="37" t="s">
        <v>188</v>
      </c>
      <c r="F126" s="32" t="s">
        <v>210</v>
      </c>
      <c r="G126" s="33">
        <v>30560</v>
      </c>
      <c r="H126" s="28">
        <v>30560</v>
      </c>
      <c r="I126" s="31">
        <f t="shared" si="1"/>
        <v>1</v>
      </c>
    </row>
    <row r="127" spans="1:9" s="13" customFormat="1" ht="36">
      <c r="A127" s="25">
        <v>853</v>
      </c>
      <c r="B127" s="25">
        <v>85395</v>
      </c>
      <c r="C127" s="26">
        <v>2820</v>
      </c>
      <c r="D127" s="27" t="s">
        <v>173</v>
      </c>
      <c r="E127" s="37" t="s">
        <v>188</v>
      </c>
      <c r="F127" s="32" t="s">
        <v>211</v>
      </c>
      <c r="G127" s="33">
        <v>20200</v>
      </c>
      <c r="H127" s="28">
        <v>20200</v>
      </c>
      <c r="I127" s="31">
        <f t="shared" si="1"/>
        <v>1</v>
      </c>
    </row>
    <row r="128" spans="1:9" s="13" customFormat="1" ht="36">
      <c r="A128" s="25">
        <v>853</v>
      </c>
      <c r="B128" s="25">
        <v>85395</v>
      </c>
      <c r="C128" s="26">
        <v>2820</v>
      </c>
      <c r="D128" s="27" t="s">
        <v>173</v>
      </c>
      <c r="E128" s="37" t="s">
        <v>188</v>
      </c>
      <c r="F128" s="32" t="s">
        <v>212</v>
      </c>
      <c r="G128" s="33">
        <v>7840</v>
      </c>
      <c r="H128" s="28">
        <v>7840</v>
      </c>
      <c r="I128" s="31">
        <f t="shared" si="1"/>
        <v>1</v>
      </c>
    </row>
    <row r="129" spans="1:9" s="13" customFormat="1" ht="36">
      <c r="A129" s="25">
        <v>853</v>
      </c>
      <c r="B129" s="25">
        <v>85395</v>
      </c>
      <c r="C129" s="26">
        <v>2820</v>
      </c>
      <c r="D129" s="27" t="s">
        <v>173</v>
      </c>
      <c r="E129" s="37" t="s">
        <v>188</v>
      </c>
      <c r="F129" s="32" t="s">
        <v>213</v>
      </c>
      <c r="G129" s="33">
        <v>7320</v>
      </c>
      <c r="H129" s="28">
        <v>7320</v>
      </c>
      <c r="I129" s="31">
        <f t="shared" si="1"/>
        <v>1</v>
      </c>
    </row>
    <row r="130" spans="1:9" s="13" customFormat="1" ht="41.25" customHeight="1">
      <c r="A130" s="25">
        <v>853</v>
      </c>
      <c r="B130" s="25">
        <v>85395</v>
      </c>
      <c r="C130" s="26">
        <v>2820</v>
      </c>
      <c r="D130" s="27" t="s">
        <v>173</v>
      </c>
      <c r="E130" s="37" t="s">
        <v>188</v>
      </c>
      <c r="F130" s="32" t="s">
        <v>214</v>
      </c>
      <c r="G130" s="33">
        <v>7320</v>
      </c>
      <c r="H130" s="28">
        <v>7320</v>
      </c>
      <c r="I130" s="31">
        <f t="shared" si="1"/>
        <v>1</v>
      </c>
    </row>
    <row r="131" spans="1:9" s="13" customFormat="1" ht="50.25" customHeight="1">
      <c r="A131" s="25">
        <v>853</v>
      </c>
      <c r="B131" s="25">
        <v>85395</v>
      </c>
      <c r="C131" s="26">
        <v>2830</v>
      </c>
      <c r="D131" s="27" t="s">
        <v>173</v>
      </c>
      <c r="E131" s="27" t="s">
        <v>215</v>
      </c>
      <c r="F131" s="27" t="s">
        <v>216</v>
      </c>
      <c r="G131" s="36">
        <v>14000</v>
      </c>
      <c r="H131" s="28">
        <v>14000</v>
      </c>
      <c r="I131" s="35">
        <f t="shared" si="1"/>
        <v>1</v>
      </c>
    </row>
    <row r="132" spans="1:9" s="13" customFormat="1" ht="24">
      <c r="A132" s="25">
        <v>853</v>
      </c>
      <c r="B132" s="25">
        <v>85395</v>
      </c>
      <c r="C132" s="26">
        <v>2830</v>
      </c>
      <c r="D132" s="27" t="s">
        <v>173</v>
      </c>
      <c r="E132" s="27" t="s">
        <v>217</v>
      </c>
      <c r="F132" s="27" t="s">
        <v>218</v>
      </c>
      <c r="G132" s="36">
        <v>4000</v>
      </c>
      <c r="H132" s="28">
        <v>4000</v>
      </c>
      <c r="I132" s="35">
        <f t="shared" si="1"/>
        <v>1</v>
      </c>
    </row>
    <row r="133" spans="1:9" s="13" customFormat="1" ht="36">
      <c r="A133" s="25">
        <v>853</v>
      </c>
      <c r="B133" s="25">
        <v>85395</v>
      </c>
      <c r="C133" s="26">
        <v>2830</v>
      </c>
      <c r="D133" s="27" t="s">
        <v>173</v>
      </c>
      <c r="E133" s="27" t="s">
        <v>219</v>
      </c>
      <c r="F133" s="27" t="s">
        <v>220</v>
      </c>
      <c r="G133" s="36">
        <v>21000</v>
      </c>
      <c r="H133" s="28">
        <v>21000</v>
      </c>
      <c r="I133" s="35">
        <f aca="true" t="shared" si="2" ref="I133:I176">H133/G133</f>
        <v>1</v>
      </c>
    </row>
    <row r="134" spans="1:9" s="13" customFormat="1" ht="48">
      <c r="A134" s="25">
        <v>854</v>
      </c>
      <c r="B134" s="25">
        <v>85404</v>
      </c>
      <c r="C134" s="26">
        <v>2820</v>
      </c>
      <c r="D134" s="27" t="s">
        <v>18</v>
      </c>
      <c r="E134" s="27" t="s">
        <v>221</v>
      </c>
      <c r="F134" s="27" t="s">
        <v>222</v>
      </c>
      <c r="G134" s="28">
        <v>35000</v>
      </c>
      <c r="H134" s="28">
        <v>35000</v>
      </c>
      <c r="I134" s="30">
        <f t="shared" si="2"/>
        <v>1</v>
      </c>
    </row>
    <row r="135" spans="1:9" s="13" customFormat="1" ht="36">
      <c r="A135" s="25">
        <v>900</v>
      </c>
      <c r="B135" s="25">
        <v>90013</v>
      </c>
      <c r="C135" s="26">
        <v>2820</v>
      </c>
      <c r="D135" s="27" t="s">
        <v>223</v>
      </c>
      <c r="E135" s="27" t="s">
        <v>224</v>
      </c>
      <c r="F135" s="27" t="s">
        <v>225</v>
      </c>
      <c r="G135" s="28">
        <v>906600</v>
      </c>
      <c r="H135" s="28">
        <v>906000</v>
      </c>
      <c r="I135" s="30">
        <f t="shared" si="2"/>
        <v>0.99933818663137</v>
      </c>
    </row>
    <row r="136" spans="1:9" s="13" customFormat="1" ht="60">
      <c r="A136" s="25">
        <v>900</v>
      </c>
      <c r="B136" s="25">
        <v>90019</v>
      </c>
      <c r="C136" s="26">
        <v>2810</v>
      </c>
      <c r="D136" s="27" t="s">
        <v>223</v>
      </c>
      <c r="E136" s="27" t="s">
        <v>226</v>
      </c>
      <c r="F136" s="27" t="s">
        <v>227</v>
      </c>
      <c r="G136" s="28">
        <v>200000</v>
      </c>
      <c r="H136" s="28">
        <v>200000</v>
      </c>
      <c r="I136" s="30">
        <f t="shared" si="2"/>
        <v>1</v>
      </c>
    </row>
    <row r="137" spans="1:9" s="13" customFormat="1" ht="48">
      <c r="A137" s="25">
        <v>900</v>
      </c>
      <c r="B137" s="25">
        <v>90095</v>
      </c>
      <c r="C137" s="26">
        <v>2810</v>
      </c>
      <c r="D137" s="27" t="s">
        <v>223</v>
      </c>
      <c r="E137" s="27" t="s">
        <v>228</v>
      </c>
      <c r="F137" s="27" t="s">
        <v>229</v>
      </c>
      <c r="G137" s="28">
        <v>10100</v>
      </c>
      <c r="H137" s="28">
        <v>10100</v>
      </c>
      <c r="I137" s="30">
        <f t="shared" si="2"/>
        <v>1</v>
      </c>
    </row>
    <row r="138" spans="1:9" s="13" customFormat="1" ht="36">
      <c r="A138" s="25">
        <v>900</v>
      </c>
      <c r="B138" s="25">
        <v>90095</v>
      </c>
      <c r="C138" s="26">
        <v>2820</v>
      </c>
      <c r="D138" s="27" t="s">
        <v>223</v>
      </c>
      <c r="E138" s="27" t="s">
        <v>230</v>
      </c>
      <c r="F138" s="27" t="s">
        <v>231</v>
      </c>
      <c r="G138" s="28">
        <v>5000</v>
      </c>
      <c r="H138" s="28">
        <v>5000</v>
      </c>
      <c r="I138" s="30">
        <f t="shared" si="2"/>
        <v>1</v>
      </c>
    </row>
    <row r="139" spans="1:9" s="13" customFormat="1" ht="36">
      <c r="A139" s="25">
        <v>900</v>
      </c>
      <c r="B139" s="25">
        <v>90095</v>
      </c>
      <c r="C139" s="26">
        <v>2820</v>
      </c>
      <c r="D139" s="27" t="s">
        <v>223</v>
      </c>
      <c r="E139" s="27" t="s">
        <v>230</v>
      </c>
      <c r="F139" s="27" t="s">
        <v>229</v>
      </c>
      <c r="G139" s="28">
        <v>9900</v>
      </c>
      <c r="H139" s="28">
        <v>9900</v>
      </c>
      <c r="I139" s="30">
        <f t="shared" si="2"/>
        <v>1</v>
      </c>
    </row>
    <row r="140" spans="1:9" s="13" customFormat="1" ht="48">
      <c r="A140" s="25">
        <v>900</v>
      </c>
      <c r="B140" s="25">
        <v>90095</v>
      </c>
      <c r="C140" s="26">
        <v>2820</v>
      </c>
      <c r="D140" s="27" t="s">
        <v>223</v>
      </c>
      <c r="E140" s="27" t="s">
        <v>232</v>
      </c>
      <c r="F140" s="27" t="s">
        <v>231</v>
      </c>
      <c r="G140" s="28">
        <v>5000</v>
      </c>
      <c r="H140" s="28">
        <v>5000</v>
      </c>
      <c r="I140" s="30">
        <f t="shared" si="2"/>
        <v>1</v>
      </c>
    </row>
    <row r="141" spans="1:9" s="13" customFormat="1" ht="24">
      <c r="A141" s="25">
        <v>921</v>
      </c>
      <c r="B141" s="25">
        <v>92105</v>
      </c>
      <c r="C141" s="26">
        <v>2810</v>
      </c>
      <c r="D141" s="27" t="s">
        <v>233</v>
      </c>
      <c r="E141" s="27" t="s">
        <v>234</v>
      </c>
      <c r="F141" s="27" t="s">
        <v>235</v>
      </c>
      <c r="G141" s="28">
        <v>45000</v>
      </c>
      <c r="H141" s="28">
        <v>45000</v>
      </c>
      <c r="I141" s="30">
        <f t="shared" si="2"/>
        <v>1</v>
      </c>
    </row>
    <row r="142" spans="1:9" s="13" customFormat="1" ht="72">
      <c r="A142" s="25">
        <v>921</v>
      </c>
      <c r="B142" s="25">
        <v>92105</v>
      </c>
      <c r="C142" s="26">
        <v>2820</v>
      </c>
      <c r="D142" s="27" t="s">
        <v>233</v>
      </c>
      <c r="E142" s="27" t="s">
        <v>236</v>
      </c>
      <c r="F142" s="27" t="s">
        <v>237</v>
      </c>
      <c r="G142" s="28">
        <v>18000</v>
      </c>
      <c r="H142" s="28">
        <v>18000</v>
      </c>
      <c r="I142" s="30">
        <f t="shared" si="2"/>
        <v>1</v>
      </c>
    </row>
    <row r="143" spans="1:9" s="13" customFormat="1" ht="48">
      <c r="A143" s="25">
        <v>921</v>
      </c>
      <c r="B143" s="25">
        <v>92105</v>
      </c>
      <c r="C143" s="26">
        <v>2820</v>
      </c>
      <c r="D143" s="27" t="s">
        <v>233</v>
      </c>
      <c r="E143" s="27" t="s">
        <v>238</v>
      </c>
      <c r="F143" s="27" t="s">
        <v>239</v>
      </c>
      <c r="G143" s="28">
        <v>5000</v>
      </c>
      <c r="H143" s="28">
        <v>5000</v>
      </c>
      <c r="I143" s="30">
        <f t="shared" si="2"/>
        <v>1</v>
      </c>
    </row>
    <row r="144" spans="1:9" s="13" customFormat="1" ht="48">
      <c r="A144" s="38">
        <v>921</v>
      </c>
      <c r="B144" s="25">
        <v>92105</v>
      </c>
      <c r="C144" s="39">
        <v>2820</v>
      </c>
      <c r="D144" s="37" t="s">
        <v>233</v>
      </c>
      <c r="E144" s="37" t="s">
        <v>240</v>
      </c>
      <c r="F144" s="40" t="s">
        <v>290</v>
      </c>
      <c r="G144" s="41">
        <v>35000</v>
      </c>
      <c r="H144" s="28">
        <v>34909</v>
      </c>
      <c r="I144" s="42">
        <f t="shared" si="2"/>
        <v>0.9974</v>
      </c>
    </row>
    <row r="145" spans="1:9" s="13" customFormat="1" ht="48">
      <c r="A145" s="38">
        <v>921</v>
      </c>
      <c r="B145" s="25">
        <v>92105</v>
      </c>
      <c r="C145" s="39">
        <v>2820</v>
      </c>
      <c r="D145" s="37" t="s">
        <v>233</v>
      </c>
      <c r="E145" s="37" t="s">
        <v>241</v>
      </c>
      <c r="F145" s="40" t="s">
        <v>242</v>
      </c>
      <c r="G145" s="28">
        <v>2500</v>
      </c>
      <c r="H145" s="28">
        <v>2500</v>
      </c>
      <c r="I145" s="42">
        <f t="shared" si="2"/>
        <v>1</v>
      </c>
    </row>
    <row r="146" spans="1:9" s="9" customFormat="1" ht="36">
      <c r="A146" s="38">
        <v>921</v>
      </c>
      <c r="B146" s="25">
        <v>92105</v>
      </c>
      <c r="C146" s="39">
        <v>2820</v>
      </c>
      <c r="D146" s="37" t="s">
        <v>233</v>
      </c>
      <c r="E146" s="37" t="s">
        <v>243</v>
      </c>
      <c r="F146" s="40" t="s">
        <v>244</v>
      </c>
      <c r="G146" s="41">
        <v>65000</v>
      </c>
      <c r="H146" s="28">
        <v>65000</v>
      </c>
      <c r="I146" s="42">
        <f t="shared" si="2"/>
        <v>1</v>
      </c>
    </row>
    <row r="147" spans="1:9" s="9" customFormat="1" ht="36">
      <c r="A147" s="38">
        <v>921</v>
      </c>
      <c r="B147" s="25">
        <v>92105</v>
      </c>
      <c r="C147" s="39">
        <v>2820</v>
      </c>
      <c r="D147" s="37" t="s">
        <v>233</v>
      </c>
      <c r="E147" s="37" t="s">
        <v>243</v>
      </c>
      <c r="F147" s="40" t="s">
        <v>245</v>
      </c>
      <c r="G147" s="41">
        <v>40000</v>
      </c>
      <c r="H147" s="28">
        <v>40000</v>
      </c>
      <c r="I147" s="42">
        <f t="shared" si="2"/>
        <v>1</v>
      </c>
    </row>
    <row r="148" spans="1:9" s="9" customFormat="1" ht="24">
      <c r="A148" s="25">
        <v>921</v>
      </c>
      <c r="B148" s="25">
        <v>92105</v>
      </c>
      <c r="C148" s="26">
        <v>2820</v>
      </c>
      <c r="D148" s="27" t="s">
        <v>233</v>
      </c>
      <c r="E148" s="27" t="s">
        <v>246</v>
      </c>
      <c r="F148" s="27" t="s">
        <v>247</v>
      </c>
      <c r="G148" s="28">
        <v>35000</v>
      </c>
      <c r="H148" s="28">
        <v>35000</v>
      </c>
      <c r="I148" s="30">
        <f t="shared" si="2"/>
        <v>1</v>
      </c>
    </row>
    <row r="149" spans="1:9" s="9" customFormat="1" ht="24">
      <c r="A149" s="25">
        <v>921</v>
      </c>
      <c r="B149" s="25">
        <v>92105</v>
      </c>
      <c r="C149" s="26">
        <v>2820</v>
      </c>
      <c r="D149" s="27" t="s">
        <v>233</v>
      </c>
      <c r="E149" s="27" t="s">
        <v>248</v>
      </c>
      <c r="F149" s="27" t="s">
        <v>249</v>
      </c>
      <c r="G149" s="28">
        <v>38000</v>
      </c>
      <c r="H149" s="28">
        <v>38000</v>
      </c>
      <c r="I149" s="30">
        <f t="shared" si="2"/>
        <v>1</v>
      </c>
    </row>
    <row r="150" spans="1:9" s="9" customFormat="1" ht="24">
      <c r="A150" s="25">
        <v>921</v>
      </c>
      <c r="B150" s="25">
        <v>92105</v>
      </c>
      <c r="C150" s="26">
        <v>2820</v>
      </c>
      <c r="D150" s="27" t="s">
        <v>233</v>
      </c>
      <c r="E150" s="27" t="s">
        <v>250</v>
      </c>
      <c r="F150" s="27" t="s">
        <v>251</v>
      </c>
      <c r="G150" s="28">
        <v>6000</v>
      </c>
      <c r="H150" s="28">
        <v>6000</v>
      </c>
      <c r="I150" s="30">
        <f t="shared" si="2"/>
        <v>1</v>
      </c>
    </row>
    <row r="151" spans="1:9" s="9" customFormat="1" ht="24">
      <c r="A151" s="25">
        <v>921</v>
      </c>
      <c r="B151" s="25">
        <v>92105</v>
      </c>
      <c r="C151" s="26">
        <v>2820</v>
      </c>
      <c r="D151" s="27" t="s">
        <v>233</v>
      </c>
      <c r="E151" s="27" t="s">
        <v>252</v>
      </c>
      <c r="F151" s="27" t="s">
        <v>253</v>
      </c>
      <c r="G151" s="28">
        <v>3500</v>
      </c>
      <c r="H151" s="28">
        <v>3500</v>
      </c>
      <c r="I151" s="30">
        <f t="shared" si="2"/>
        <v>1</v>
      </c>
    </row>
    <row r="152" spans="1:9" s="9" customFormat="1" ht="36">
      <c r="A152" s="25">
        <v>921</v>
      </c>
      <c r="B152" s="25">
        <v>92105</v>
      </c>
      <c r="C152" s="26">
        <v>2820</v>
      </c>
      <c r="D152" s="27" t="s">
        <v>233</v>
      </c>
      <c r="E152" s="27" t="s">
        <v>254</v>
      </c>
      <c r="F152" s="27" t="s">
        <v>255</v>
      </c>
      <c r="G152" s="28">
        <v>15000</v>
      </c>
      <c r="H152" s="28">
        <v>15000</v>
      </c>
      <c r="I152" s="30">
        <f t="shared" si="2"/>
        <v>1</v>
      </c>
    </row>
    <row r="153" spans="1:9" s="14" customFormat="1" ht="36">
      <c r="A153" s="25">
        <v>921</v>
      </c>
      <c r="B153" s="25">
        <v>92105</v>
      </c>
      <c r="C153" s="26">
        <v>2820</v>
      </c>
      <c r="D153" s="27" t="s">
        <v>233</v>
      </c>
      <c r="E153" s="27" t="s">
        <v>256</v>
      </c>
      <c r="F153" s="27" t="s">
        <v>257</v>
      </c>
      <c r="G153" s="28">
        <v>15000</v>
      </c>
      <c r="H153" s="28">
        <v>15000</v>
      </c>
      <c r="I153" s="30">
        <f t="shared" si="2"/>
        <v>1</v>
      </c>
    </row>
    <row r="154" spans="1:9" s="14" customFormat="1" ht="24">
      <c r="A154" s="25">
        <v>921</v>
      </c>
      <c r="B154" s="25">
        <v>92105</v>
      </c>
      <c r="C154" s="26">
        <v>2820</v>
      </c>
      <c r="D154" s="27" t="s">
        <v>233</v>
      </c>
      <c r="E154" s="27" t="s">
        <v>258</v>
      </c>
      <c r="F154" s="27" t="s">
        <v>259</v>
      </c>
      <c r="G154" s="28">
        <v>25000</v>
      </c>
      <c r="H154" s="28">
        <v>25000</v>
      </c>
      <c r="I154" s="30">
        <f t="shared" si="2"/>
        <v>1</v>
      </c>
    </row>
    <row r="155" spans="1:9" s="14" customFormat="1" ht="24">
      <c r="A155" s="25">
        <v>921</v>
      </c>
      <c r="B155" s="25">
        <v>92105</v>
      </c>
      <c r="C155" s="26">
        <v>2820</v>
      </c>
      <c r="D155" s="27" t="s">
        <v>233</v>
      </c>
      <c r="E155" s="27" t="s">
        <v>258</v>
      </c>
      <c r="F155" s="27" t="s">
        <v>260</v>
      </c>
      <c r="G155" s="28">
        <v>10000</v>
      </c>
      <c r="H155" s="28">
        <v>10000</v>
      </c>
      <c r="I155" s="30">
        <f t="shared" si="2"/>
        <v>1</v>
      </c>
    </row>
    <row r="156" spans="1:9" s="14" customFormat="1" ht="24">
      <c r="A156" s="25">
        <v>921</v>
      </c>
      <c r="B156" s="25">
        <v>92105</v>
      </c>
      <c r="C156" s="26">
        <v>2820</v>
      </c>
      <c r="D156" s="27" t="s">
        <v>233</v>
      </c>
      <c r="E156" s="27" t="s">
        <v>261</v>
      </c>
      <c r="F156" s="27" t="s">
        <v>262</v>
      </c>
      <c r="G156" s="28">
        <v>30000</v>
      </c>
      <c r="H156" s="28">
        <v>30000</v>
      </c>
      <c r="I156" s="30">
        <f t="shared" si="2"/>
        <v>1</v>
      </c>
    </row>
    <row r="157" spans="1:9" s="9" customFormat="1" ht="36">
      <c r="A157" s="25">
        <v>921</v>
      </c>
      <c r="B157" s="25">
        <v>92105</v>
      </c>
      <c r="C157" s="26">
        <v>2820</v>
      </c>
      <c r="D157" s="27" t="s">
        <v>233</v>
      </c>
      <c r="E157" s="27" t="s">
        <v>263</v>
      </c>
      <c r="F157" s="27" t="s">
        <v>264</v>
      </c>
      <c r="G157" s="28">
        <v>5000</v>
      </c>
      <c r="H157" s="28">
        <v>5000</v>
      </c>
      <c r="I157" s="30">
        <f t="shared" si="2"/>
        <v>1</v>
      </c>
    </row>
    <row r="158" spans="1:9" s="9" customFormat="1" ht="36">
      <c r="A158" s="25">
        <v>921</v>
      </c>
      <c r="B158" s="25">
        <v>92105</v>
      </c>
      <c r="C158" s="26">
        <v>2820</v>
      </c>
      <c r="D158" s="27" t="s">
        <v>233</v>
      </c>
      <c r="E158" s="27" t="s">
        <v>265</v>
      </c>
      <c r="F158" s="27" t="s">
        <v>266</v>
      </c>
      <c r="G158" s="28">
        <v>30000</v>
      </c>
      <c r="H158" s="28">
        <v>30000</v>
      </c>
      <c r="I158" s="30">
        <f t="shared" si="2"/>
        <v>1</v>
      </c>
    </row>
    <row r="159" spans="1:9" s="9" customFormat="1" ht="72">
      <c r="A159" s="25">
        <v>921</v>
      </c>
      <c r="B159" s="25">
        <v>92105</v>
      </c>
      <c r="C159" s="26">
        <v>2820</v>
      </c>
      <c r="D159" s="27" t="s">
        <v>233</v>
      </c>
      <c r="E159" s="27" t="s">
        <v>267</v>
      </c>
      <c r="F159" s="27" t="s">
        <v>268</v>
      </c>
      <c r="G159" s="28">
        <v>18000</v>
      </c>
      <c r="H159" s="28">
        <v>18000</v>
      </c>
      <c r="I159" s="30">
        <f t="shared" si="2"/>
        <v>1</v>
      </c>
    </row>
    <row r="160" spans="1:9" s="9" customFormat="1" ht="36">
      <c r="A160" s="25">
        <v>921</v>
      </c>
      <c r="B160" s="25">
        <v>92105</v>
      </c>
      <c r="C160" s="26">
        <v>2820</v>
      </c>
      <c r="D160" s="27" t="s">
        <v>233</v>
      </c>
      <c r="E160" s="27" t="s">
        <v>269</v>
      </c>
      <c r="F160" s="27" t="s">
        <v>270</v>
      </c>
      <c r="G160" s="28">
        <v>5000</v>
      </c>
      <c r="H160" s="28">
        <v>5000</v>
      </c>
      <c r="I160" s="30">
        <f t="shared" si="2"/>
        <v>1</v>
      </c>
    </row>
    <row r="161" spans="1:9" s="9" customFormat="1" ht="36">
      <c r="A161" s="25">
        <v>921</v>
      </c>
      <c r="B161" s="25">
        <v>92105</v>
      </c>
      <c r="C161" s="26">
        <v>2820</v>
      </c>
      <c r="D161" s="27" t="s">
        <v>233</v>
      </c>
      <c r="E161" s="27" t="s">
        <v>269</v>
      </c>
      <c r="F161" s="27" t="s">
        <v>271</v>
      </c>
      <c r="G161" s="28">
        <v>2100</v>
      </c>
      <c r="H161" s="28">
        <v>2100</v>
      </c>
      <c r="I161" s="30">
        <f t="shared" si="2"/>
        <v>1</v>
      </c>
    </row>
    <row r="162" spans="1:9" s="9" customFormat="1" ht="24">
      <c r="A162" s="25">
        <v>921</v>
      </c>
      <c r="B162" s="25">
        <v>92105</v>
      </c>
      <c r="C162" s="26">
        <v>2820</v>
      </c>
      <c r="D162" s="27" t="s">
        <v>233</v>
      </c>
      <c r="E162" s="27" t="s">
        <v>269</v>
      </c>
      <c r="F162" s="27" t="s">
        <v>272</v>
      </c>
      <c r="G162" s="28">
        <v>13200</v>
      </c>
      <c r="H162" s="28">
        <v>13200</v>
      </c>
      <c r="I162" s="30">
        <f t="shared" si="2"/>
        <v>1</v>
      </c>
    </row>
    <row r="163" spans="1:9" s="9" customFormat="1" ht="24">
      <c r="A163" s="25">
        <v>921</v>
      </c>
      <c r="B163" s="25">
        <v>92105</v>
      </c>
      <c r="C163" s="26">
        <v>2820</v>
      </c>
      <c r="D163" s="27" t="s">
        <v>233</v>
      </c>
      <c r="E163" s="27" t="s">
        <v>269</v>
      </c>
      <c r="F163" s="27" t="s">
        <v>273</v>
      </c>
      <c r="G163" s="28">
        <v>55000</v>
      </c>
      <c r="H163" s="28">
        <v>55000</v>
      </c>
      <c r="I163" s="30">
        <f t="shared" si="2"/>
        <v>1</v>
      </c>
    </row>
    <row r="164" spans="1:9" s="9" customFormat="1" ht="36">
      <c r="A164" s="25">
        <v>921</v>
      </c>
      <c r="B164" s="25">
        <v>92105</v>
      </c>
      <c r="C164" s="26">
        <v>2820</v>
      </c>
      <c r="D164" s="27" t="s">
        <v>233</v>
      </c>
      <c r="E164" s="27" t="s">
        <v>274</v>
      </c>
      <c r="F164" s="27" t="s">
        <v>275</v>
      </c>
      <c r="G164" s="28">
        <v>7000</v>
      </c>
      <c r="H164" s="28">
        <v>7000</v>
      </c>
      <c r="I164" s="30">
        <f t="shared" si="2"/>
        <v>1</v>
      </c>
    </row>
    <row r="165" spans="1:9" s="9" customFormat="1" ht="24">
      <c r="A165" s="25">
        <v>921</v>
      </c>
      <c r="B165" s="25">
        <v>92105</v>
      </c>
      <c r="C165" s="26">
        <v>2820</v>
      </c>
      <c r="D165" s="27" t="s">
        <v>233</v>
      </c>
      <c r="E165" s="27" t="s">
        <v>274</v>
      </c>
      <c r="F165" s="27" t="s">
        <v>276</v>
      </c>
      <c r="G165" s="28">
        <v>4000</v>
      </c>
      <c r="H165" s="28">
        <v>4000</v>
      </c>
      <c r="I165" s="30">
        <f t="shared" si="2"/>
        <v>1</v>
      </c>
    </row>
    <row r="166" spans="1:9" s="9" customFormat="1" ht="48">
      <c r="A166" s="25">
        <v>921</v>
      </c>
      <c r="B166" s="25">
        <v>92105</v>
      </c>
      <c r="C166" s="26">
        <v>2820</v>
      </c>
      <c r="D166" s="27" t="s">
        <v>233</v>
      </c>
      <c r="E166" s="27" t="s">
        <v>274</v>
      </c>
      <c r="F166" s="27" t="s">
        <v>277</v>
      </c>
      <c r="G166" s="28">
        <v>10000</v>
      </c>
      <c r="H166" s="28">
        <v>10000</v>
      </c>
      <c r="I166" s="30">
        <f t="shared" si="2"/>
        <v>1</v>
      </c>
    </row>
    <row r="167" spans="1:9" s="9" customFormat="1" ht="24">
      <c r="A167" s="25">
        <v>921</v>
      </c>
      <c r="B167" s="25">
        <v>92105</v>
      </c>
      <c r="C167" s="26">
        <v>2820</v>
      </c>
      <c r="D167" s="27" t="s">
        <v>233</v>
      </c>
      <c r="E167" s="27" t="s">
        <v>274</v>
      </c>
      <c r="F167" s="27" t="s">
        <v>278</v>
      </c>
      <c r="G167" s="28">
        <v>2200</v>
      </c>
      <c r="H167" s="28">
        <v>2200</v>
      </c>
      <c r="I167" s="30">
        <f t="shared" si="2"/>
        <v>1</v>
      </c>
    </row>
    <row r="168" spans="1:9" s="9" customFormat="1" ht="48">
      <c r="A168" s="25">
        <v>921</v>
      </c>
      <c r="B168" s="25">
        <v>92105</v>
      </c>
      <c r="C168" s="26">
        <v>2820</v>
      </c>
      <c r="D168" s="27" t="s">
        <v>233</v>
      </c>
      <c r="E168" s="27" t="s">
        <v>274</v>
      </c>
      <c r="F168" s="27" t="s">
        <v>279</v>
      </c>
      <c r="G168" s="28">
        <v>6000</v>
      </c>
      <c r="H168" s="28">
        <v>6000</v>
      </c>
      <c r="I168" s="30">
        <f t="shared" si="2"/>
        <v>1</v>
      </c>
    </row>
    <row r="169" spans="1:9" s="9" customFormat="1" ht="74.25" customHeight="1">
      <c r="A169" s="25">
        <v>921</v>
      </c>
      <c r="B169" s="25">
        <v>92105</v>
      </c>
      <c r="C169" s="26">
        <v>2820</v>
      </c>
      <c r="D169" s="27" t="s">
        <v>233</v>
      </c>
      <c r="E169" s="32" t="s">
        <v>236</v>
      </c>
      <c r="F169" s="32" t="s">
        <v>294</v>
      </c>
      <c r="G169" s="33">
        <v>9900</v>
      </c>
      <c r="H169" s="28">
        <v>9900</v>
      </c>
      <c r="I169" s="30">
        <f t="shared" si="2"/>
        <v>1</v>
      </c>
    </row>
    <row r="170" spans="1:9" s="9" customFormat="1" ht="36">
      <c r="A170" s="25">
        <v>921</v>
      </c>
      <c r="B170" s="25">
        <v>92105</v>
      </c>
      <c r="C170" s="26">
        <v>2820</v>
      </c>
      <c r="D170" s="27" t="s">
        <v>233</v>
      </c>
      <c r="E170" s="32" t="s">
        <v>291</v>
      </c>
      <c r="F170" s="32" t="s">
        <v>280</v>
      </c>
      <c r="G170" s="33">
        <v>8115</v>
      </c>
      <c r="H170" s="28"/>
      <c r="I170" s="30">
        <f t="shared" si="2"/>
        <v>0</v>
      </c>
    </row>
    <row r="171" spans="1:9" s="9" customFormat="1" ht="36">
      <c r="A171" s="25">
        <v>921</v>
      </c>
      <c r="B171" s="25">
        <v>92105</v>
      </c>
      <c r="C171" s="26">
        <v>2820</v>
      </c>
      <c r="D171" s="27" t="s">
        <v>233</v>
      </c>
      <c r="E171" s="32" t="s">
        <v>292</v>
      </c>
      <c r="F171" s="32" t="s">
        <v>293</v>
      </c>
      <c r="G171" s="33">
        <v>6985</v>
      </c>
      <c r="H171" s="28">
        <v>6768</v>
      </c>
      <c r="I171" s="30">
        <f t="shared" si="2"/>
        <v>0.9689334287759485</v>
      </c>
    </row>
    <row r="172" spans="1:9" s="9" customFormat="1" ht="36">
      <c r="A172" s="25">
        <v>921</v>
      </c>
      <c r="B172" s="25">
        <v>92105</v>
      </c>
      <c r="C172" s="26">
        <v>2820</v>
      </c>
      <c r="D172" s="27" t="s">
        <v>233</v>
      </c>
      <c r="E172" s="27" t="s">
        <v>281</v>
      </c>
      <c r="F172" s="27" t="s">
        <v>282</v>
      </c>
      <c r="G172" s="28">
        <v>35000</v>
      </c>
      <c r="H172" s="28">
        <v>29985</v>
      </c>
      <c r="I172" s="30">
        <f t="shared" si="2"/>
        <v>0.8567142857142858</v>
      </c>
    </row>
    <row r="173" spans="1:9" s="9" customFormat="1" ht="36">
      <c r="A173" s="25">
        <v>921</v>
      </c>
      <c r="B173" s="25">
        <v>92105</v>
      </c>
      <c r="C173" s="26">
        <v>2820</v>
      </c>
      <c r="D173" s="27" t="s">
        <v>233</v>
      </c>
      <c r="E173" s="27" t="s">
        <v>281</v>
      </c>
      <c r="F173" s="27" t="s">
        <v>283</v>
      </c>
      <c r="G173" s="28">
        <v>30000</v>
      </c>
      <c r="H173" s="28">
        <v>30000</v>
      </c>
      <c r="I173" s="30">
        <f t="shared" si="2"/>
        <v>1</v>
      </c>
    </row>
    <row r="174" spans="1:9" s="9" customFormat="1" ht="60">
      <c r="A174" s="25">
        <v>921</v>
      </c>
      <c r="B174" s="25">
        <v>92105</v>
      </c>
      <c r="C174" s="26">
        <v>2820</v>
      </c>
      <c r="D174" s="27" t="s">
        <v>233</v>
      </c>
      <c r="E174" s="27" t="s">
        <v>284</v>
      </c>
      <c r="F174" s="27" t="s">
        <v>285</v>
      </c>
      <c r="G174" s="33">
        <v>9900</v>
      </c>
      <c r="H174" s="28">
        <v>9900</v>
      </c>
      <c r="I174" s="30">
        <f t="shared" si="2"/>
        <v>1</v>
      </c>
    </row>
    <row r="175" spans="1:9" s="9" customFormat="1" ht="36">
      <c r="A175" s="25">
        <v>921</v>
      </c>
      <c r="B175" s="25">
        <v>92105</v>
      </c>
      <c r="C175" s="26">
        <v>2830</v>
      </c>
      <c r="D175" s="27" t="s">
        <v>233</v>
      </c>
      <c r="E175" s="27" t="s">
        <v>286</v>
      </c>
      <c r="F175" s="27" t="s">
        <v>287</v>
      </c>
      <c r="G175" s="33">
        <v>12000</v>
      </c>
      <c r="H175" s="28">
        <v>12000</v>
      </c>
      <c r="I175" s="35">
        <f t="shared" si="2"/>
        <v>1</v>
      </c>
    </row>
    <row r="176" spans="1:9" s="9" customFormat="1" ht="24">
      <c r="A176" s="25">
        <v>926</v>
      </c>
      <c r="B176" s="25">
        <v>92605</v>
      </c>
      <c r="C176" s="26">
        <v>2820</v>
      </c>
      <c r="D176" s="27" t="s">
        <v>27</v>
      </c>
      <c r="E176" s="27" t="s">
        <v>288</v>
      </c>
      <c r="F176" s="32" t="s">
        <v>289</v>
      </c>
      <c r="G176" s="28">
        <v>289000</v>
      </c>
      <c r="H176" s="28">
        <v>289000</v>
      </c>
      <c r="I176" s="35">
        <f t="shared" si="2"/>
        <v>1</v>
      </c>
    </row>
    <row r="177" spans="1:9" s="9" customFormat="1" ht="12.75">
      <c r="A177" s="6"/>
      <c r="B177" s="6"/>
      <c r="C177" s="1"/>
      <c r="D177" s="2"/>
      <c r="E177" s="2"/>
      <c r="F177" s="3"/>
      <c r="G177" s="4"/>
      <c r="H177" s="5"/>
      <c r="I177" s="15"/>
    </row>
    <row r="178" spans="1:8" ht="12.75" hidden="1">
      <c r="A178" s="6"/>
      <c r="B178" s="6"/>
      <c r="F178" s="2"/>
      <c r="G178" s="16">
        <f>SUM(G4:G177)</f>
        <v>15278095</v>
      </c>
      <c r="H178" s="16">
        <f>SUM(H4:H177)</f>
        <v>15105101</v>
      </c>
    </row>
    <row r="179" spans="6:8" ht="12.75" hidden="1">
      <c r="F179" s="2"/>
      <c r="G179" s="16">
        <v>15278095</v>
      </c>
      <c r="H179" s="5">
        <v>-15105101</v>
      </c>
    </row>
    <row r="180" spans="6:8" ht="12.75" hidden="1">
      <c r="F180" s="2"/>
      <c r="G180" s="16"/>
      <c r="H180" s="5">
        <f>SUM(H178:H179)</f>
        <v>0</v>
      </c>
    </row>
    <row r="181" spans="6:7" ht="12.75" hidden="1">
      <c r="F181" s="2"/>
      <c r="G181" s="16"/>
    </row>
    <row r="182" spans="6:7" ht="12.75" hidden="1">
      <c r="F182" s="2"/>
      <c r="G182" s="16"/>
    </row>
    <row r="183" spans="6:7" ht="12.75">
      <c r="F183" s="2"/>
      <c r="G183" s="16"/>
    </row>
    <row r="184" spans="6:7" ht="12.75">
      <c r="F184" s="2"/>
      <c r="G184" s="16"/>
    </row>
    <row r="185" spans="6:7" ht="12.75">
      <c r="F185" s="2"/>
      <c r="G185" s="16"/>
    </row>
    <row r="186" spans="6:7" ht="12.75">
      <c r="F186" s="2"/>
      <c r="G186" s="16"/>
    </row>
    <row r="187" spans="6:7" ht="12.75">
      <c r="F187" s="2"/>
      <c r="G187" s="16"/>
    </row>
    <row r="188" spans="6:7" ht="12.75">
      <c r="F188" s="2"/>
      <c r="G188" s="16"/>
    </row>
    <row r="189" spans="6:7" ht="12.75">
      <c r="F189" s="2"/>
      <c r="G189" s="16"/>
    </row>
    <row r="190" spans="6:7" ht="12.75">
      <c r="F190" s="2"/>
      <c r="G190" s="16"/>
    </row>
  </sheetData>
  <mergeCells count="1">
    <mergeCell ref="A2:I2"/>
  </mergeCells>
  <printOptions/>
  <pageMargins left="0.62" right="0.18" top="0.7" bottom="0.44" header="0.2362204724409449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2011-03-28T12:28:10Z</cp:lastPrinted>
  <dcterms:created xsi:type="dcterms:W3CDTF">2011-03-02T11:27:13Z</dcterms:created>
  <dcterms:modified xsi:type="dcterms:W3CDTF">2011-05-26T06:38:29Z</dcterms:modified>
  <cp:category/>
  <cp:version/>
  <cp:contentType/>
  <cp:contentStatus/>
</cp:coreProperties>
</file>