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firstSheet="1" activeTab="5"/>
  </bookViews>
  <sheets>
    <sheet name="strona tytułowa" sheetId="1" r:id="rId1"/>
    <sheet name="Teatr Miejski" sheetId="2" r:id="rId2"/>
    <sheet name="Centrum Kultury" sheetId="3" r:id="rId3"/>
    <sheet name="Biblioteka" sheetId="4" r:id="rId4"/>
    <sheet name="Muzeum Miasta Gdyni" sheetId="5" r:id="rId5"/>
    <sheet name="Muzeum Emigracji" sheetId="6" r:id="rId6"/>
    <sheet name="OPITU" sheetId="7" r:id="rId7"/>
    <sheet name="Pogotowie" sheetId="8" r:id="rId8"/>
  </sheets>
  <definedNames/>
  <calcPr fullCalcOnLoad="1"/>
</workbook>
</file>

<file path=xl/sharedStrings.xml><?xml version="1.0" encoding="utf-8"?>
<sst xmlns="http://schemas.openxmlformats.org/spreadsheetml/2006/main" count="335" uniqueCount="98">
  <si>
    <t>Należności</t>
  </si>
  <si>
    <t>OGÓŁEM</t>
  </si>
  <si>
    <t>Wyszczególnienie</t>
  </si>
  <si>
    <t>I</t>
  </si>
  <si>
    <t>Przychody ogółem, w tym:</t>
  </si>
  <si>
    <t>dotacja z budżetu, w tym:</t>
  </si>
  <si>
    <t>dotacja podmiotowa</t>
  </si>
  <si>
    <t>dotacja celowa na inwestycje</t>
  </si>
  <si>
    <t>przychody ze sprzedaży usług własnych</t>
  </si>
  <si>
    <t>pozostałe</t>
  </si>
  <si>
    <t>II</t>
  </si>
  <si>
    <t>Koszty działalności ogółem, w tym:</t>
  </si>
  <si>
    <t>Wynagrodzenia, w tym:</t>
  </si>
  <si>
    <t>osobowe</t>
  </si>
  <si>
    <t>Składki na ubezpieczenia społeczne i Fundusz Pracy</t>
  </si>
  <si>
    <t>Materiały i usługi, w tym:</t>
  </si>
  <si>
    <t>remonty</t>
  </si>
  <si>
    <t>Amortyzacja</t>
  </si>
  <si>
    <t>Zakupy inwestycyjne</t>
  </si>
  <si>
    <t>III</t>
  </si>
  <si>
    <t>Wynik finansowy</t>
  </si>
  <si>
    <t>VI</t>
  </si>
  <si>
    <t>Średnioroczna liczba zatrudnionych (w przeliczeniu na pełne etaty)</t>
  </si>
  <si>
    <t>V</t>
  </si>
  <si>
    <t>Inne informacje</t>
  </si>
  <si>
    <t>lp</t>
  </si>
  <si>
    <t>dotacja Rad Dzielnic</t>
  </si>
  <si>
    <t>ZFŚS</t>
  </si>
  <si>
    <t>dynamika (kol.4:3)</t>
  </si>
  <si>
    <t>WYSZCZEGÓLNIENIE</t>
  </si>
  <si>
    <t>Zobowiazania</t>
  </si>
  <si>
    <t>w tym wymagalne</t>
  </si>
  <si>
    <t>A</t>
  </si>
  <si>
    <t>Finansowane z dotacji z budżetu miasta (bez RD)</t>
  </si>
  <si>
    <t>B</t>
  </si>
  <si>
    <t>Finansowane z dotacji Rad Dzielnic</t>
  </si>
  <si>
    <t>C</t>
  </si>
  <si>
    <t>Finansowane z przychodów własnych jednostki</t>
  </si>
  <si>
    <t>honoraria</t>
  </si>
  <si>
    <t xml:space="preserve">wykonanie za 6 miesięcy w zł            </t>
  </si>
  <si>
    <t>Inne informacje - PREMIERY</t>
  </si>
  <si>
    <t>RD Śródmieście</t>
  </si>
  <si>
    <t>RD Mały Kack</t>
  </si>
  <si>
    <t>Koszty rzeczowe</t>
  </si>
  <si>
    <t>czasopisma</t>
  </si>
  <si>
    <t>Zakup zbiorów bibliotecznych</t>
  </si>
  <si>
    <t>Przchody ze sprzedaży usług, w tym:</t>
  </si>
  <si>
    <t>Narodowego Funduszu Zdrowia</t>
  </si>
  <si>
    <t>Środki na wynagrodzenia</t>
  </si>
  <si>
    <t>Biura Rozliczeń Międzynarodowych</t>
  </si>
  <si>
    <t>Dotacje, w tym:</t>
  </si>
  <si>
    <t>Gminny Program Rozwiązywania Problemów Alkoholowych</t>
  </si>
  <si>
    <t>Zwalczanie narkomanii</t>
  </si>
  <si>
    <t>Pozostałe przychody operacyjne</t>
  </si>
  <si>
    <t>Przychody finansowe</t>
  </si>
  <si>
    <t>Koszty ogółem, w tym:</t>
  </si>
  <si>
    <t>Zużycie materiałów i energii</t>
  </si>
  <si>
    <t>Usługi obce</t>
  </si>
  <si>
    <t>Podatki i opłaty</t>
  </si>
  <si>
    <t>umowy zlecenia, umowy o dzieło</t>
  </si>
  <si>
    <t>Ubezpieczenia społeczne i inne świadczenia na rzecz pracowników</t>
  </si>
  <si>
    <t>Pozostałe koszty</t>
  </si>
  <si>
    <t>Wynik Finansowy</t>
  </si>
  <si>
    <t>Zobowiązania</t>
  </si>
  <si>
    <t>pozostałe przychody ze sprzedaży usług medycznych</t>
  </si>
  <si>
    <t>Wynagrodzenia,  w tym:</t>
  </si>
  <si>
    <t>umowy zlecenia</t>
  </si>
  <si>
    <t>Koszty finansowe</t>
  </si>
  <si>
    <t>Pozostałe koszty operacyjne</t>
  </si>
  <si>
    <t>w tym kontrakty medyczne</t>
  </si>
  <si>
    <t>bezosobowe i honoraria</t>
  </si>
  <si>
    <t>bezosobowe</t>
  </si>
  <si>
    <t>Koszty rzeczowe, w tym:</t>
  </si>
  <si>
    <t>Ubezpieczenia społeczne i inne świadczenia na rzecz pracowników, w tym:</t>
  </si>
  <si>
    <t>składki na ubezpieczenia społeczne i Fundusz Pracy</t>
  </si>
  <si>
    <t>IV</t>
  </si>
  <si>
    <t>Wydatki majątkowe</t>
  </si>
  <si>
    <t>Informacja o wykonaniu planu finansowego Centrum Kultury</t>
  </si>
  <si>
    <t>Informacja o wykonaniu planu finansowego Teatru Miejskiego                                     im. Witolda Gombrowicza</t>
  </si>
  <si>
    <t>Informacja o wykonaniu planu finansowego Miejskiej Biblioteki Publicznej</t>
  </si>
  <si>
    <t>Informacja o wykonaniu planu finansowego Muzeum Miasta Gdyni</t>
  </si>
  <si>
    <t>Informacja o wykonaniu planu finansowego Ośrodka Profilaktyki i Terapii Uzależnień</t>
  </si>
  <si>
    <t>Informacja o wykonaniu planu finansowego Miejskiej Stacji Pogotowia Ratunkowego</t>
  </si>
  <si>
    <t xml:space="preserve">III. INFORMACJA O WYKONANIU PLANÓW FINANSOWYCH SAMODZIELNYCH PUBLICZNYCH ZAKŁADÓW OPIEKI ZDROWOTNEJ I JEDNOSTEK KULTURY ZA I PÓŁROCZE 2012 ROKU, O KTÓREJ MOWA W ART. 265 PKT 1 USTAWY O FINANSACH PUBLICZNYCH </t>
  </si>
  <si>
    <t xml:space="preserve">plan po zmianach wg stanu na 30.06.2012r.w zł     </t>
  </si>
  <si>
    <t>STAN NALEŻNOŚCI I ZOBOWIĄZAŃ NA DZIEŃ 30.06.2012 R.</t>
  </si>
  <si>
    <t xml:space="preserve">plan po zmianach wg stanu na 30.06.2012r.w zł  </t>
  </si>
  <si>
    <t>Gdyńska Szkoła Filmowa</t>
  </si>
  <si>
    <t>Miejski Kalendarz Imprez</t>
  </si>
  <si>
    <t>RD Oksywie</t>
  </si>
  <si>
    <t>Zakup środków trwałych i WNiP</t>
  </si>
  <si>
    <t>D</t>
  </si>
  <si>
    <t>Wydatki Inwestycyjne</t>
  </si>
  <si>
    <t>Dotacja z budżetu, w tym:</t>
  </si>
  <si>
    <t>Przychody ze sprzedaży usług własnych</t>
  </si>
  <si>
    <t>Pozostałe przychody</t>
  </si>
  <si>
    <t>Pozostałe</t>
  </si>
  <si>
    <t>Informacja o wykonaniu planu finansowego Muzeum Emigracji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</si>
</sst>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#,##0.0"/>
    <numFmt numFmtId="169" formatCode="[$€-2]\ #,##0.00_);[Red]\([$€-2]\ #,##0.00\)"/>
  </numFmts>
  <fonts count="15">
    <font>
      <sz val="10"/>
      <name val="Arial CE"/>
      <family val="0"/>
    </font>
    <font>
      <b/>
      <sz val="11"/>
      <name val="Times New Roman"/>
      <family val="1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167" fontId="0" fillId="0" borderId="1" xfId="19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167" fontId="4" fillId="0" borderId="1" xfId="19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167" fontId="0" fillId="0" borderId="2" xfId="19" applyNumberFormat="1" applyFont="1" applyBorder="1" applyAlignment="1">
      <alignment/>
    </xf>
    <xf numFmtId="167" fontId="7" fillId="0" borderId="1" xfId="19" applyNumberFormat="1" applyFont="1" applyBorder="1" applyAlignment="1">
      <alignment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ont="1" applyAlignment="1">
      <alignment/>
    </xf>
    <xf numFmtId="4" fontId="0" fillId="0" borderId="1" xfId="0" applyNumberFormat="1" applyFont="1" applyBorder="1" applyAlignment="1">
      <alignment vertical="center"/>
    </xf>
    <xf numFmtId="167" fontId="2" fillId="0" borderId="1" xfId="19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14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3"/>
  <sheetViews>
    <sheetView workbookViewId="0" topLeftCell="A2">
      <selection activeCell="A18" sqref="A18"/>
    </sheetView>
  </sheetViews>
  <sheetFormatPr defaultColWidth="9.00390625" defaultRowHeight="12.75"/>
  <cols>
    <col min="9" max="9" width="14.75390625" style="0" customWidth="1"/>
  </cols>
  <sheetData>
    <row r="5" ht="12.75">
      <c r="G5" s="82"/>
    </row>
    <row r="17" spans="1:9" ht="138.75" customHeight="1">
      <c r="A17" s="83" t="s">
        <v>83</v>
      </c>
      <c r="B17" s="83"/>
      <c r="C17" s="83"/>
      <c r="D17" s="83"/>
      <c r="E17" s="83"/>
      <c r="F17" s="83"/>
      <c r="G17" s="83"/>
      <c r="H17" s="83"/>
      <c r="I17" s="83"/>
    </row>
    <row r="18" spans="1:9" ht="30.75">
      <c r="A18" s="81"/>
      <c r="B18" s="81"/>
      <c r="C18" s="81"/>
      <c r="D18" s="81"/>
      <c r="E18" s="81"/>
      <c r="F18" s="81"/>
      <c r="G18" s="81"/>
      <c r="H18" s="81"/>
      <c r="I18" s="81"/>
    </row>
    <row r="19" spans="1:9" ht="30.75">
      <c r="A19" s="81"/>
      <c r="B19" s="81"/>
      <c r="C19" s="81"/>
      <c r="D19" s="81"/>
      <c r="E19" s="81"/>
      <c r="F19" s="81"/>
      <c r="G19" s="81"/>
      <c r="H19" s="81"/>
      <c r="I19" s="81"/>
    </row>
    <row r="20" spans="1:9" ht="30.75">
      <c r="A20" s="81"/>
      <c r="B20" s="81"/>
      <c r="C20" s="81"/>
      <c r="D20" s="81"/>
      <c r="E20" s="81"/>
      <c r="F20" s="81"/>
      <c r="G20" s="81"/>
      <c r="H20" s="81"/>
      <c r="I20" s="81"/>
    </row>
    <row r="21" ht="15.75">
      <c r="A21" s="80"/>
    </row>
    <row r="22" ht="15.75">
      <c r="A22" s="80"/>
    </row>
    <row r="23" ht="15.75">
      <c r="A23" s="80"/>
    </row>
  </sheetData>
  <mergeCells count="1">
    <mergeCell ref="A17:I17"/>
  </mergeCells>
  <printOptions/>
  <pageMargins left="0.87" right="0.4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E43"/>
  <sheetViews>
    <sheetView workbookViewId="0" topLeftCell="A2">
      <selection activeCell="D44" sqref="D44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37.5" customHeight="1">
      <c r="A1" s="84" t="s">
        <v>78</v>
      </c>
      <c r="B1" s="84"/>
      <c r="C1" s="84"/>
      <c r="D1" s="84"/>
      <c r="E1" s="84"/>
    </row>
    <row r="2" spans="1:5" ht="58.5" customHeight="1">
      <c r="A2" s="32" t="s">
        <v>25</v>
      </c>
      <c r="B2" s="29" t="s">
        <v>2</v>
      </c>
      <c r="C2" s="2" t="s">
        <v>84</v>
      </c>
      <c r="D2" s="2" t="s">
        <v>39</v>
      </c>
      <c r="E2" s="4" t="s">
        <v>28</v>
      </c>
    </row>
    <row r="3" spans="1:5" s="43" customFormat="1" ht="9.75" customHeight="1">
      <c r="A3" s="41">
        <v>1</v>
      </c>
      <c r="B3" s="42">
        <v>2</v>
      </c>
      <c r="C3" s="42">
        <v>3</v>
      </c>
      <c r="D3" s="42">
        <v>4</v>
      </c>
      <c r="E3" s="41">
        <v>5</v>
      </c>
    </row>
    <row r="4" spans="1:5" ht="16.5" customHeight="1">
      <c r="A4" s="6" t="s">
        <v>3</v>
      </c>
      <c r="B4" s="7" t="s">
        <v>4</v>
      </c>
      <c r="C4" s="8">
        <f>SUM(C5,C9,C10)</f>
        <v>6779622</v>
      </c>
      <c r="D4" s="8">
        <f>SUM(D5,D9,D10)</f>
        <v>2916568</v>
      </c>
      <c r="E4" s="9">
        <f>D4/C4</f>
        <v>0.43019625577945203</v>
      </c>
    </row>
    <row r="5" spans="1:5" ht="18" customHeight="1">
      <c r="A5" s="10">
        <v>1</v>
      </c>
      <c r="B5" s="11" t="s">
        <v>5</v>
      </c>
      <c r="C5" s="12">
        <f>SUM(C6:C8)</f>
        <v>5819622</v>
      </c>
      <c r="D5" s="12">
        <f>SUM(D6:D8)</f>
        <v>2340819</v>
      </c>
      <c r="E5" s="9">
        <f>D5/C5</f>
        <v>0.4022287014517438</v>
      </c>
    </row>
    <row r="6" spans="1:5" ht="18" customHeight="1">
      <c r="A6" s="10"/>
      <c r="B6" s="11" t="s">
        <v>6</v>
      </c>
      <c r="C6" s="12">
        <v>5819622</v>
      </c>
      <c r="D6" s="12">
        <v>2340819</v>
      </c>
      <c r="E6" s="9">
        <f>D6/C6</f>
        <v>0.4022287014517438</v>
      </c>
    </row>
    <row r="7" spans="1:5" ht="18" customHeight="1" hidden="1">
      <c r="A7" s="10"/>
      <c r="B7" s="11" t="s">
        <v>7</v>
      </c>
      <c r="C7" s="12"/>
      <c r="D7" s="12"/>
      <c r="E7" s="9"/>
    </row>
    <row r="8" spans="1:5" ht="18" customHeight="1" hidden="1">
      <c r="A8" s="10"/>
      <c r="B8" s="11" t="s">
        <v>26</v>
      </c>
      <c r="C8" s="12"/>
      <c r="D8" s="12"/>
      <c r="E8" s="9"/>
    </row>
    <row r="9" spans="1:5" ht="18" customHeight="1">
      <c r="A9" s="10">
        <v>2</v>
      </c>
      <c r="B9" s="11" t="s">
        <v>8</v>
      </c>
      <c r="C9" s="12">
        <v>900000</v>
      </c>
      <c r="D9" s="12">
        <v>568710</v>
      </c>
      <c r="E9" s="9">
        <f aca="true" t="shared" si="0" ref="E9:E20">D9/C9</f>
        <v>0.6319</v>
      </c>
    </row>
    <row r="10" spans="1:5" ht="18" customHeight="1">
      <c r="A10" s="10">
        <v>3</v>
      </c>
      <c r="B10" s="11" t="s">
        <v>9</v>
      </c>
      <c r="C10" s="12">
        <v>60000</v>
      </c>
      <c r="D10" s="12">
        <v>7039</v>
      </c>
      <c r="E10" s="9">
        <f t="shared" si="0"/>
        <v>0.11731666666666667</v>
      </c>
    </row>
    <row r="11" spans="1:5" s="15" customFormat="1" ht="15.75" customHeight="1">
      <c r="A11" s="13" t="s">
        <v>10</v>
      </c>
      <c r="B11" s="14" t="s">
        <v>11</v>
      </c>
      <c r="C11" s="8">
        <f>SUM(C12,C21,C25)</f>
        <v>6909622</v>
      </c>
      <c r="D11" s="8">
        <f>SUM(D12,D21,D25)</f>
        <v>3266745</v>
      </c>
      <c r="E11" s="9">
        <f t="shared" si="0"/>
        <v>0.4727820132562968</v>
      </c>
    </row>
    <row r="12" spans="1:5" s="15" customFormat="1" ht="30" customHeight="1">
      <c r="A12" s="13" t="s">
        <v>32</v>
      </c>
      <c r="B12" s="39" t="s">
        <v>33</v>
      </c>
      <c r="C12" s="8">
        <f>SUM(C13,C15,C16,C17,C19,C20)</f>
        <v>5819622</v>
      </c>
      <c r="D12" s="8">
        <f>SUM(D13,D15,D16,D17,D19,D20)</f>
        <v>2340819</v>
      </c>
      <c r="E12" s="9">
        <f t="shared" si="0"/>
        <v>0.4022287014517438</v>
      </c>
    </row>
    <row r="13" spans="1:5" s="3" customFormat="1" ht="18" customHeight="1">
      <c r="A13" s="5">
        <v>1</v>
      </c>
      <c r="B13" s="16" t="s">
        <v>12</v>
      </c>
      <c r="C13" s="17">
        <v>2600000</v>
      </c>
      <c r="D13" s="17">
        <v>1205991</v>
      </c>
      <c r="E13" s="9">
        <f t="shared" si="0"/>
        <v>0.4638426923076923</v>
      </c>
    </row>
    <row r="14" spans="1:5" s="21" customFormat="1" ht="18" customHeight="1">
      <c r="A14" s="18"/>
      <c r="B14" s="19" t="s">
        <v>13</v>
      </c>
      <c r="C14" s="20">
        <v>2600000</v>
      </c>
      <c r="D14" s="20">
        <v>1205991</v>
      </c>
      <c r="E14" s="9">
        <f t="shared" si="0"/>
        <v>0.4638426923076923</v>
      </c>
    </row>
    <row r="15" spans="1:5" s="3" customFormat="1" ht="24">
      <c r="A15" s="5">
        <v>2</v>
      </c>
      <c r="B15" s="22" t="s">
        <v>14</v>
      </c>
      <c r="C15" s="17">
        <v>460200</v>
      </c>
      <c r="D15" s="17">
        <v>261174</v>
      </c>
      <c r="E15" s="9">
        <f t="shared" si="0"/>
        <v>0.5675228161668839</v>
      </c>
    </row>
    <row r="16" spans="1:5" s="30" customFormat="1" ht="12.75">
      <c r="A16" s="5">
        <v>3</v>
      </c>
      <c r="B16" s="31" t="s">
        <v>27</v>
      </c>
      <c r="C16" s="12">
        <v>66700</v>
      </c>
      <c r="D16" s="12">
        <v>50017</v>
      </c>
      <c r="E16" s="9">
        <f t="shared" si="0"/>
        <v>0.749880059970015</v>
      </c>
    </row>
    <row r="17" spans="1:5" s="3" customFormat="1" ht="18" customHeight="1">
      <c r="A17" s="5">
        <v>4</v>
      </c>
      <c r="B17" s="16" t="s">
        <v>15</v>
      </c>
      <c r="C17" s="17">
        <v>2562722</v>
      </c>
      <c r="D17" s="17">
        <v>757554</v>
      </c>
      <c r="E17" s="9">
        <f t="shared" si="0"/>
        <v>0.2956052197624245</v>
      </c>
    </row>
    <row r="18" spans="1:5" s="15" customFormat="1" ht="18" customHeight="1">
      <c r="A18" s="23"/>
      <c r="B18" s="19" t="s">
        <v>16</v>
      </c>
      <c r="C18" s="17">
        <v>100000</v>
      </c>
      <c r="D18" s="17"/>
      <c r="E18" s="9">
        <f t="shared" si="0"/>
        <v>0</v>
      </c>
    </row>
    <row r="19" spans="1:5" s="3" customFormat="1" ht="18" customHeight="1">
      <c r="A19" s="5">
        <v>5</v>
      </c>
      <c r="B19" s="22" t="s">
        <v>17</v>
      </c>
      <c r="C19" s="17">
        <v>130000</v>
      </c>
      <c r="D19" s="17">
        <v>66083</v>
      </c>
      <c r="E19" s="9">
        <f t="shared" si="0"/>
        <v>0.5083307692307693</v>
      </c>
    </row>
    <row r="20" spans="1:5" s="3" customFormat="1" ht="18" customHeight="1" hidden="1">
      <c r="A20" s="5">
        <v>6</v>
      </c>
      <c r="B20" s="22" t="s">
        <v>18</v>
      </c>
      <c r="C20" s="17"/>
      <c r="D20" s="17"/>
      <c r="E20" s="9" t="e">
        <f t="shared" si="0"/>
        <v>#DIV/0!</v>
      </c>
    </row>
    <row r="21" spans="1:5" s="3" customFormat="1" ht="18" customHeight="1" hidden="1">
      <c r="A21" s="6" t="s">
        <v>34</v>
      </c>
      <c r="B21" s="40" t="s">
        <v>35</v>
      </c>
      <c r="C21" s="17">
        <f>SUM(C22:C24)</f>
        <v>0</v>
      </c>
      <c r="D21" s="17">
        <f>SUM(D22:D24)</f>
        <v>0</v>
      </c>
      <c r="E21" s="9"/>
    </row>
    <row r="22" spans="1:5" s="3" customFormat="1" ht="18" customHeight="1" hidden="1">
      <c r="A22" s="5">
        <v>1</v>
      </c>
      <c r="B22" s="22"/>
      <c r="C22" s="17"/>
      <c r="D22" s="17"/>
      <c r="E22" s="9"/>
    </row>
    <row r="23" spans="1:5" s="3" customFormat="1" ht="18" customHeight="1" hidden="1">
      <c r="A23" s="5">
        <v>2</v>
      </c>
      <c r="B23" s="22"/>
      <c r="C23" s="17"/>
      <c r="D23" s="17"/>
      <c r="E23" s="9"/>
    </row>
    <row r="24" spans="1:5" s="3" customFormat="1" ht="18" customHeight="1" hidden="1">
      <c r="A24" s="5">
        <v>3</v>
      </c>
      <c r="B24" s="22"/>
      <c r="C24" s="17"/>
      <c r="D24" s="17"/>
      <c r="E24" s="9"/>
    </row>
    <row r="25" spans="1:5" s="3" customFormat="1" ht="18" customHeight="1">
      <c r="A25" s="6" t="s">
        <v>34</v>
      </c>
      <c r="B25" s="40" t="s">
        <v>37</v>
      </c>
      <c r="C25" s="17">
        <f>SUM(C26,C29,C30,C31,C33,C34)</f>
        <v>1090000</v>
      </c>
      <c r="D25" s="17">
        <f>SUM(D26,D29,D30,D31,D33,D34)</f>
        <v>925926</v>
      </c>
      <c r="E25" s="9">
        <f>D25/C25</f>
        <v>0.8494733944954128</v>
      </c>
    </row>
    <row r="26" spans="1:5" s="3" customFormat="1" ht="18" customHeight="1">
      <c r="A26" s="5">
        <v>1</v>
      </c>
      <c r="B26" s="16" t="s">
        <v>12</v>
      </c>
      <c r="C26" s="17">
        <f>SUM(C27:C28)</f>
        <v>950000</v>
      </c>
      <c r="D26" s="17">
        <f>SUM(D27:D28)</f>
        <v>629307</v>
      </c>
      <c r="E26" s="9">
        <f aca="true" t="shared" si="1" ref="E26:E37">D26/C26</f>
        <v>0.6624284210526316</v>
      </c>
    </row>
    <row r="27" spans="1:5" s="21" customFormat="1" ht="18" customHeight="1" hidden="1">
      <c r="A27" s="18"/>
      <c r="B27" s="19" t="s">
        <v>13</v>
      </c>
      <c r="C27" s="20"/>
      <c r="D27" s="20"/>
      <c r="E27" s="9"/>
    </row>
    <row r="28" spans="1:5" s="21" customFormat="1" ht="18" customHeight="1">
      <c r="A28" s="18"/>
      <c r="B28" s="19" t="s">
        <v>38</v>
      </c>
      <c r="C28" s="20">
        <v>950000</v>
      </c>
      <c r="D28" s="20">
        <v>629307</v>
      </c>
      <c r="E28" s="9">
        <f t="shared" si="1"/>
        <v>0.6624284210526316</v>
      </c>
    </row>
    <row r="29" spans="1:5" s="3" customFormat="1" ht="24">
      <c r="A29" s="5">
        <v>2</v>
      </c>
      <c r="B29" s="22" t="s">
        <v>14</v>
      </c>
      <c r="C29" s="17"/>
      <c r="D29" s="17"/>
      <c r="E29" s="9"/>
    </row>
    <row r="30" spans="1:5" s="30" customFormat="1" ht="12.75">
      <c r="A30" s="5">
        <v>3</v>
      </c>
      <c r="B30" s="31" t="s">
        <v>27</v>
      </c>
      <c r="C30" s="20"/>
      <c r="D30" s="20"/>
      <c r="E30" s="9"/>
    </row>
    <row r="31" spans="1:5" s="3" customFormat="1" ht="18" customHeight="1">
      <c r="A31" s="5">
        <v>4</v>
      </c>
      <c r="B31" s="16" t="s">
        <v>15</v>
      </c>
      <c r="C31" s="17">
        <v>140000</v>
      </c>
      <c r="D31" s="17">
        <v>296619</v>
      </c>
      <c r="E31" s="9">
        <f t="shared" si="1"/>
        <v>2.1187071428571427</v>
      </c>
    </row>
    <row r="32" spans="1:5" s="15" customFormat="1" ht="18" customHeight="1">
      <c r="A32" s="23"/>
      <c r="B32" s="19" t="s">
        <v>16</v>
      </c>
      <c r="C32" s="17"/>
      <c r="D32" s="17"/>
      <c r="E32" s="9"/>
    </row>
    <row r="33" spans="1:5" s="3" customFormat="1" ht="18" customHeight="1">
      <c r="A33" s="5">
        <v>5</v>
      </c>
      <c r="B33" s="22" t="s">
        <v>17</v>
      </c>
      <c r="C33" s="17"/>
      <c r="D33" s="17"/>
      <c r="E33" s="9"/>
    </row>
    <row r="34" spans="1:5" s="3" customFormat="1" ht="18" customHeight="1">
      <c r="A34" s="5">
        <v>6</v>
      </c>
      <c r="B34" s="22" t="s">
        <v>18</v>
      </c>
      <c r="C34" s="17"/>
      <c r="D34" s="17"/>
      <c r="E34" s="9"/>
    </row>
    <row r="35" spans="1:5" s="27" customFormat="1" ht="18" customHeight="1">
      <c r="A35" s="24" t="s">
        <v>19</v>
      </c>
      <c r="B35" s="25" t="s">
        <v>20</v>
      </c>
      <c r="C35" s="26">
        <f>C4-C11</f>
        <v>-130000</v>
      </c>
      <c r="D35" s="26">
        <f>D4-D11</f>
        <v>-350177</v>
      </c>
      <c r="E35" s="9">
        <f t="shared" si="1"/>
        <v>2.6936692307692307</v>
      </c>
    </row>
    <row r="36" spans="1:5" s="3" customFormat="1" ht="24">
      <c r="A36" s="13" t="s">
        <v>21</v>
      </c>
      <c r="B36" s="28" t="s">
        <v>22</v>
      </c>
      <c r="C36" s="17">
        <v>57</v>
      </c>
      <c r="D36" s="17">
        <v>57</v>
      </c>
      <c r="E36" s="9">
        <f t="shared" si="1"/>
        <v>1</v>
      </c>
    </row>
    <row r="37" spans="1:5" s="3" customFormat="1" ht="18" customHeight="1">
      <c r="A37" s="13" t="s">
        <v>23</v>
      </c>
      <c r="B37" s="14" t="s">
        <v>40</v>
      </c>
      <c r="C37" s="17">
        <v>6</v>
      </c>
      <c r="D37" s="17">
        <v>4</v>
      </c>
      <c r="E37" s="9">
        <f t="shared" si="1"/>
        <v>0.6666666666666666</v>
      </c>
    </row>
    <row r="39" ht="12.75">
      <c r="A39" s="33" t="s">
        <v>85</v>
      </c>
    </row>
    <row r="41" spans="1:4" ht="12.75">
      <c r="A41" s="34" t="s">
        <v>29</v>
      </c>
      <c r="B41" s="35"/>
      <c r="C41" s="7" t="s">
        <v>1</v>
      </c>
      <c r="D41" s="38" t="s">
        <v>31</v>
      </c>
    </row>
    <row r="42" spans="1:4" ht="12.75">
      <c r="A42" s="36" t="s">
        <v>0</v>
      </c>
      <c r="B42" s="35"/>
      <c r="C42" s="79">
        <v>25173</v>
      </c>
      <c r="D42" s="79">
        <v>0</v>
      </c>
    </row>
    <row r="43" spans="1:4" ht="12.75">
      <c r="A43" s="37" t="s">
        <v>30</v>
      </c>
      <c r="B43" s="35"/>
      <c r="C43" s="79">
        <v>44631</v>
      </c>
      <c r="D43" s="79">
        <v>0</v>
      </c>
    </row>
  </sheetData>
  <mergeCells count="1">
    <mergeCell ref="A1:E1"/>
  </mergeCells>
  <printOptions/>
  <pageMargins left="0.75" right="0.75" top="0.62" bottom="0.43" header="0.17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G46"/>
  <sheetViews>
    <sheetView workbookViewId="0" topLeftCell="A3">
      <selection activeCell="C4" sqref="C4:D4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27" customHeight="1">
      <c r="A1" s="84" t="s">
        <v>77</v>
      </c>
      <c r="B1" s="84"/>
      <c r="C1" s="84"/>
      <c r="D1" s="84"/>
      <c r="E1" s="84"/>
    </row>
    <row r="2" spans="1:5" ht="58.5" customHeight="1">
      <c r="A2" s="32" t="s">
        <v>25</v>
      </c>
      <c r="B2" s="29" t="s">
        <v>2</v>
      </c>
      <c r="C2" s="2" t="s">
        <v>84</v>
      </c>
      <c r="D2" s="2" t="s">
        <v>39</v>
      </c>
      <c r="E2" s="4" t="s">
        <v>28</v>
      </c>
    </row>
    <row r="3" spans="1:5" s="43" customFormat="1" ht="12.75" customHeight="1">
      <c r="A3" s="41">
        <v>1</v>
      </c>
      <c r="B3" s="42">
        <v>2</v>
      </c>
      <c r="C3" s="42">
        <v>3</v>
      </c>
      <c r="D3" s="42">
        <v>4</v>
      </c>
      <c r="E3" s="41">
        <v>5</v>
      </c>
    </row>
    <row r="4" spans="1:5" ht="16.5" customHeight="1">
      <c r="A4" s="6" t="s">
        <v>3</v>
      </c>
      <c r="B4" s="7" t="s">
        <v>4</v>
      </c>
      <c r="C4" s="8">
        <f>SUM(C5,C10,C11,C12)</f>
        <v>6057866</v>
      </c>
      <c r="D4" s="8">
        <f>SUM(D5,D10,D11,D12)</f>
        <v>3923118</v>
      </c>
      <c r="E4" s="9">
        <f>D4/C4</f>
        <v>0.6476072597181912</v>
      </c>
    </row>
    <row r="5" spans="1:5" ht="18" customHeight="1">
      <c r="A5" s="10">
        <v>1</v>
      </c>
      <c r="B5" s="11" t="s">
        <v>5</v>
      </c>
      <c r="C5" s="12">
        <f>SUM(C6:C9)</f>
        <v>5496626</v>
      </c>
      <c r="D5" s="12">
        <f>SUM(D6:D9)</f>
        <v>3625365</v>
      </c>
      <c r="E5" s="9">
        <f aca="true" t="shared" si="0" ref="E5:E34">D5/C5</f>
        <v>0.6595618839629984</v>
      </c>
    </row>
    <row r="6" spans="1:5" ht="18" customHeight="1">
      <c r="A6" s="10"/>
      <c r="B6" s="11" t="s">
        <v>6</v>
      </c>
      <c r="C6" s="12">
        <v>773520</v>
      </c>
      <c r="D6" s="12">
        <v>386760</v>
      </c>
      <c r="E6" s="9">
        <f t="shared" si="0"/>
        <v>0.5</v>
      </c>
    </row>
    <row r="7" spans="1:5" ht="18" customHeight="1">
      <c r="A7" s="10"/>
      <c r="B7" s="11" t="s">
        <v>87</v>
      </c>
      <c r="C7" s="12">
        <v>1105000</v>
      </c>
      <c r="D7" s="12">
        <v>800000</v>
      </c>
      <c r="E7" s="9">
        <f t="shared" si="0"/>
        <v>0.7239819004524887</v>
      </c>
    </row>
    <row r="8" spans="1:5" ht="18" customHeight="1">
      <c r="A8" s="10"/>
      <c r="B8" s="11" t="s">
        <v>88</v>
      </c>
      <c r="C8" s="12">
        <v>3587180</v>
      </c>
      <c r="D8" s="12">
        <v>2435000</v>
      </c>
      <c r="E8" s="9">
        <f t="shared" si="0"/>
        <v>0.6788061931656622</v>
      </c>
    </row>
    <row r="9" spans="1:5" ht="18" customHeight="1">
      <c r="A9" s="10"/>
      <c r="B9" s="11" t="s">
        <v>26</v>
      </c>
      <c r="C9" s="12">
        <v>30926</v>
      </c>
      <c r="D9" s="12">
        <v>3605</v>
      </c>
      <c r="E9" s="9">
        <f t="shared" si="0"/>
        <v>0.11656858306926211</v>
      </c>
    </row>
    <row r="10" spans="1:5" ht="18" customHeight="1">
      <c r="A10" s="10">
        <v>2</v>
      </c>
      <c r="B10" s="11" t="s">
        <v>7</v>
      </c>
      <c r="C10" s="12">
        <v>255000</v>
      </c>
      <c r="D10" s="12">
        <v>15000</v>
      </c>
      <c r="E10" s="9">
        <f>D10/C10</f>
        <v>0.058823529411764705</v>
      </c>
    </row>
    <row r="11" spans="1:5" ht="18" customHeight="1">
      <c r="A11" s="10">
        <v>3</v>
      </c>
      <c r="B11" s="11" t="s">
        <v>8</v>
      </c>
      <c r="C11" s="12">
        <v>250000</v>
      </c>
      <c r="D11" s="12">
        <v>226513</v>
      </c>
      <c r="E11" s="9">
        <f t="shared" si="0"/>
        <v>0.906052</v>
      </c>
    </row>
    <row r="12" spans="1:5" ht="18" customHeight="1">
      <c r="A12" s="10">
        <v>4</v>
      </c>
      <c r="B12" s="11" t="s">
        <v>9</v>
      </c>
      <c r="C12" s="12">
        <v>56240</v>
      </c>
      <c r="D12" s="12">
        <v>56240</v>
      </c>
      <c r="E12" s="9">
        <f t="shared" si="0"/>
        <v>1</v>
      </c>
    </row>
    <row r="13" spans="1:5" s="15" customFormat="1" ht="15.75" customHeight="1">
      <c r="A13" s="13" t="s">
        <v>10</v>
      </c>
      <c r="B13" s="14" t="s">
        <v>11</v>
      </c>
      <c r="C13" s="8">
        <f>SUM(C14,C24,C28)</f>
        <v>6141866</v>
      </c>
      <c r="D13" s="8">
        <f>SUM(D14,D24,D28)</f>
        <v>3463662</v>
      </c>
      <c r="E13" s="9">
        <f t="shared" si="0"/>
        <v>0.5639429450268045</v>
      </c>
    </row>
    <row r="14" spans="1:5" s="15" customFormat="1" ht="30" customHeight="1">
      <c r="A14" s="13" t="s">
        <v>32</v>
      </c>
      <c r="B14" s="39" t="s">
        <v>33</v>
      </c>
      <c r="C14" s="8">
        <f>SUM(C15,C18,C19,C20,C22,C23)</f>
        <v>5776940</v>
      </c>
      <c r="D14" s="8">
        <f>SUM(D15,D18,D19,D20,D22,D23)</f>
        <v>3424505</v>
      </c>
      <c r="E14" s="9">
        <f t="shared" si="0"/>
        <v>0.5927887428292486</v>
      </c>
    </row>
    <row r="15" spans="1:7" s="3" customFormat="1" ht="18" customHeight="1">
      <c r="A15" s="5">
        <v>1</v>
      </c>
      <c r="B15" s="16" t="s">
        <v>12</v>
      </c>
      <c r="C15" s="17">
        <v>1306206</v>
      </c>
      <c r="D15" s="17">
        <v>881024</v>
      </c>
      <c r="E15" s="9">
        <f t="shared" si="0"/>
        <v>0.6744908536632047</v>
      </c>
      <c r="G15" s="77"/>
    </row>
    <row r="16" spans="1:5" s="21" customFormat="1" ht="18" customHeight="1">
      <c r="A16" s="18"/>
      <c r="B16" s="19" t="s">
        <v>13</v>
      </c>
      <c r="C16" s="20">
        <v>554206</v>
      </c>
      <c r="D16" s="20">
        <v>266644</v>
      </c>
      <c r="E16" s="9">
        <f t="shared" si="0"/>
        <v>0.48112795603079</v>
      </c>
    </row>
    <row r="17" spans="1:5" s="21" customFormat="1" ht="18" customHeight="1" hidden="1">
      <c r="A17" s="18"/>
      <c r="B17" s="19" t="s">
        <v>70</v>
      </c>
      <c r="C17" s="20"/>
      <c r="D17" s="20"/>
      <c r="E17" s="9"/>
    </row>
    <row r="18" spans="1:5" s="3" customFormat="1" ht="24">
      <c r="A18" s="5">
        <v>2</v>
      </c>
      <c r="B18" s="22" t="s">
        <v>14</v>
      </c>
      <c r="C18" s="17">
        <v>94389</v>
      </c>
      <c r="D18" s="17">
        <v>48102</v>
      </c>
      <c r="E18" s="9">
        <f t="shared" si="0"/>
        <v>0.50961446778756</v>
      </c>
    </row>
    <row r="19" spans="1:5" s="30" customFormat="1" ht="12.75">
      <c r="A19" s="5">
        <v>3</v>
      </c>
      <c r="B19" s="31" t="s">
        <v>27</v>
      </c>
      <c r="C19" s="12">
        <v>11774</v>
      </c>
      <c r="D19" s="12">
        <v>11760</v>
      </c>
      <c r="E19" s="9">
        <f t="shared" si="0"/>
        <v>0.9988109393579072</v>
      </c>
    </row>
    <row r="20" spans="1:5" s="3" customFormat="1" ht="18" customHeight="1">
      <c r="A20" s="5">
        <v>4</v>
      </c>
      <c r="B20" s="16" t="s">
        <v>15</v>
      </c>
      <c r="C20" s="17">
        <v>4109571</v>
      </c>
      <c r="D20" s="17">
        <v>2468619</v>
      </c>
      <c r="E20" s="9">
        <f t="shared" si="0"/>
        <v>0.6006999270726798</v>
      </c>
    </row>
    <row r="21" spans="1:5" s="15" customFormat="1" ht="18" customHeight="1" hidden="1">
      <c r="A21" s="23"/>
      <c r="B21" s="19" t="s">
        <v>16</v>
      </c>
      <c r="C21" s="17"/>
      <c r="D21" s="17"/>
      <c r="E21" s="9" t="e">
        <f t="shared" si="0"/>
        <v>#DIV/0!</v>
      </c>
    </row>
    <row r="22" spans="1:5" s="3" customFormat="1" ht="18" customHeight="1" hidden="1">
      <c r="A22" s="5">
        <v>7</v>
      </c>
      <c r="B22" s="22" t="s">
        <v>17</v>
      </c>
      <c r="C22" s="17"/>
      <c r="D22" s="17"/>
      <c r="E22" s="9" t="e">
        <f t="shared" si="0"/>
        <v>#DIV/0!</v>
      </c>
    </row>
    <row r="23" spans="1:5" s="3" customFormat="1" ht="18" customHeight="1">
      <c r="A23" s="5">
        <v>5</v>
      </c>
      <c r="B23" s="22" t="s">
        <v>18</v>
      </c>
      <c r="C23" s="17">
        <v>255000</v>
      </c>
      <c r="D23" s="17">
        <v>15000</v>
      </c>
      <c r="E23" s="9">
        <f t="shared" si="0"/>
        <v>0.058823529411764705</v>
      </c>
    </row>
    <row r="24" spans="1:5" s="3" customFormat="1" ht="18" customHeight="1">
      <c r="A24" s="6" t="s">
        <v>34</v>
      </c>
      <c r="B24" s="40" t="s">
        <v>35</v>
      </c>
      <c r="C24" s="48">
        <f>SUM(C25:C27)</f>
        <v>30926</v>
      </c>
      <c r="D24" s="48">
        <f>SUM(D25:D26)</f>
        <v>3605</v>
      </c>
      <c r="E24" s="9">
        <f t="shared" si="0"/>
        <v>0.11656858306926211</v>
      </c>
    </row>
    <row r="25" spans="1:5" s="3" customFormat="1" ht="18" customHeight="1">
      <c r="A25" s="5">
        <v>1</v>
      </c>
      <c r="B25" s="22" t="s">
        <v>41</v>
      </c>
      <c r="C25" s="17">
        <v>4000</v>
      </c>
      <c r="D25" s="17"/>
      <c r="E25" s="9">
        <f t="shared" si="0"/>
        <v>0</v>
      </c>
    </row>
    <row r="26" spans="1:5" s="3" customFormat="1" ht="18" customHeight="1">
      <c r="A26" s="5">
        <v>2</v>
      </c>
      <c r="B26" s="22" t="s">
        <v>42</v>
      </c>
      <c r="C26" s="17">
        <v>6926</v>
      </c>
      <c r="D26" s="17">
        <v>3605</v>
      </c>
      <c r="E26" s="9">
        <f t="shared" si="0"/>
        <v>0.520502454519203</v>
      </c>
    </row>
    <row r="27" spans="1:5" s="3" customFormat="1" ht="18" customHeight="1">
      <c r="A27" s="5">
        <v>3</v>
      </c>
      <c r="B27" s="22" t="s">
        <v>89</v>
      </c>
      <c r="C27" s="17">
        <v>20000</v>
      </c>
      <c r="D27" s="17"/>
      <c r="E27" s="9">
        <f t="shared" si="0"/>
        <v>0</v>
      </c>
    </row>
    <row r="28" spans="1:5" s="3" customFormat="1" ht="18" customHeight="1">
      <c r="A28" s="6" t="s">
        <v>36</v>
      </c>
      <c r="B28" s="40" t="s">
        <v>37</v>
      </c>
      <c r="C28" s="48">
        <f>SUM(C29,C32,C33,C34,C36,C37)</f>
        <v>334000</v>
      </c>
      <c r="D28" s="48">
        <f>SUM(D29,D32,D33,D34,D36,D37)</f>
        <v>35552</v>
      </c>
      <c r="E28" s="9">
        <f t="shared" si="0"/>
        <v>0.10644311377245509</v>
      </c>
    </row>
    <row r="29" spans="1:5" s="3" customFormat="1" ht="18" customHeight="1" hidden="1">
      <c r="A29" s="5">
        <v>1</v>
      </c>
      <c r="B29" s="16" t="s">
        <v>12</v>
      </c>
      <c r="C29" s="17">
        <f>SUM(C30:C31)</f>
        <v>0</v>
      </c>
      <c r="D29" s="17">
        <f>SUM(D30:D31)</f>
        <v>0</v>
      </c>
      <c r="E29" s="9"/>
    </row>
    <row r="30" spans="1:5" s="21" customFormat="1" ht="18" customHeight="1" hidden="1">
      <c r="A30" s="18"/>
      <c r="B30" s="19" t="s">
        <v>13</v>
      </c>
      <c r="C30" s="20"/>
      <c r="D30" s="20"/>
      <c r="E30" s="9"/>
    </row>
    <row r="31" spans="1:5" s="21" customFormat="1" ht="18" customHeight="1" hidden="1">
      <c r="A31" s="18"/>
      <c r="B31" s="19" t="s">
        <v>38</v>
      </c>
      <c r="C31" s="20"/>
      <c r="D31" s="20"/>
      <c r="E31" s="9"/>
    </row>
    <row r="32" spans="1:5" s="3" customFormat="1" ht="24" hidden="1">
      <c r="A32" s="5">
        <v>2</v>
      </c>
      <c r="B32" s="22" t="s">
        <v>14</v>
      </c>
      <c r="C32" s="17"/>
      <c r="D32" s="17"/>
      <c r="E32" s="9"/>
    </row>
    <row r="33" spans="1:5" s="30" customFormat="1" ht="12.75" hidden="1">
      <c r="A33" s="5">
        <v>3</v>
      </c>
      <c r="B33" s="31" t="s">
        <v>27</v>
      </c>
      <c r="C33" s="20"/>
      <c r="D33" s="20"/>
      <c r="E33" s="9"/>
    </row>
    <row r="34" spans="1:5" s="3" customFormat="1" ht="18" customHeight="1">
      <c r="A34" s="5">
        <v>1</v>
      </c>
      <c r="B34" s="16" t="s">
        <v>15</v>
      </c>
      <c r="C34" s="17">
        <v>250000</v>
      </c>
      <c r="D34" s="17"/>
      <c r="E34" s="9">
        <f t="shared" si="0"/>
        <v>0</v>
      </c>
    </row>
    <row r="35" spans="1:5" s="15" customFormat="1" ht="18" customHeight="1" hidden="1">
      <c r="A35" s="23"/>
      <c r="B35" s="19" t="s">
        <v>16</v>
      </c>
      <c r="C35" s="17"/>
      <c r="D35" s="17"/>
      <c r="E35" s="9"/>
    </row>
    <row r="36" spans="1:5" s="3" customFormat="1" ht="18" customHeight="1">
      <c r="A36" s="5">
        <v>2</v>
      </c>
      <c r="B36" s="22" t="s">
        <v>17</v>
      </c>
      <c r="C36" s="17">
        <v>84000</v>
      </c>
      <c r="D36" s="17">
        <v>35552</v>
      </c>
      <c r="E36" s="9"/>
    </row>
    <row r="37" spans="1:5" s="3" customFormat="1" ht="18" customHeight="1" hidden="1">
      <c r="A37" s="5">
        <v>6</v>
      </c>
      <c r="B37" s="22" t="s">
        <v>18</v>
      </c>
      <c r="C37" s="17"/>
      <c r="D37" s="17"/>
      <c r="E37" s="9"/>
    </row>
    <row r="38" spans="1:5" s="27" customFormat="1" ht="18" customHeight="1">
      <c r="A38" s="24" t="s">
        <v>19</v>
      </c>
      <c r="B38" s="25" t="s">
        <v>20</v>
      </c>
      <c r="C38" s="26">
        <f>C4-C13</f>
        <v>-84000</v>
      </c>
      <c r="D38" s="26">
        <f>D4-D13</f>
        <v>459456</v>
      </c>
      <c r="E38" s="9"/>
    </row>
    <row r="39" spans="1:5" s="3" customFormat="1" ht="24">
      <c r="A39" s="13" t="s">
        <v>21</v>
      </c>
      <c r="B39" s="28" t="s">
        <v>22</v>
      </c>
      <c r="C39" s="44">
        <v>10</v>
      </c>
      <c r="D39" s="44">
        <v>10</v>
      </c>
      <c r="E39" s="9">
        <f>D39/C39</f>
        <v>1</v>
      </c>
    </row>
    <row r="40" spans="1:5" s="3" customFormat="1" ht="18" customHeight="1" hidden="1">
      <c r="A40" s="13" t="s">
        <v>23</v>
      </c>
      <c r="B40" s="14" t="s">
        <v>24</v>
      </c>
      <c r="C40" s="17"/>
      <c r="D40" s="17"/>
      <c r="E40" s="9" t="e">
        <f>D40/C40</f>
        <v>#DIV/0!</v>
      </c>
    </row>
    <row r="42" ht="12.75">
      <c r="A42" s="33" t="s">
        <v>85</v>
      </c>
    </row>
    <row r="44" spans="1:4" ht="12.75">
      <c r="A44" s="34" t="s">
        <v>29</v>
      </c>
      <c r="B44" s="35"/>
      <c r="C44" s="7" t="s">
        <v>1</v>
      </c>
      <c r="D44" s="38" t="s">
        <v>31</v>
      </c>
    </row>
    <row r="45" spans="1:4" ht="12.75">
      <c r="A45" s="36" t="s">
        <v>0</v>
      </c>
      <c r="B45" s="35"/>
      <c r="C45" s="45">
        <v>44736.13</v>
      </c>
      <c r="D45" s="1">
        <v>0</v>
      </c>
    </row>
    <row r="46" spans="1:4" ht="12.75">
      <c r="A46" s="37" t="s">
        <v>30</v>
      </c>
      <c r="B46" s="35"/>
      <c r="C46" s="45">
        <v>133095</v>
      </c>
      <c r="D46" s="1">
        <v>0</v>
      </c>
    </row>
  </sheetData>
  <mergeCells count="1">
    <mergeCell ref="A1:E1"/>
  </mergeCells>
  <printOptions/>
  <pageMargins left="0.75" right="0.75" top="0.64" bottom="0.43" header="0.17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E40"/>
  <sheetViews>
    <sheetView workbookViewId="0" topLeftCell="A3">
      <selection activeCell="C5" sqref="C5"/>
    </sheetView>
  </sheetViews>
  <sheetFormatPr defaultColWidth="9.00390625" defaultRowHeight="12.75"/>
  <cols>
    <col min="1" max="1" width="5.00390625" style="0" customWidth="1"/>
    <col min="2" max="2" width="42.75390625" style="0" customWidth="1"/>
    <col min="3" max="3" width="16.125" style="0" customWidth="1"/>
    <col min="4" max="4" width="15.25390625" style="0" customWidth="1"/>
  </cols>
  <sheetData>
    <row r="1" spans="1:5" ht="27" customHeight="1">
      <c r="A1" s="84" t="s">
        <v>79</v>
      </c>
      <c r="B1" s="84"/>
      <c r="C1" s="84"/>
      <c r="D1" s="84"/>
      <c r="E1" s="84"/>
    </row>
    <row r="2" spans="1:5" ht="58.5" customHeight="1">
      <c r="A2" s="32" t="s">
        <v>25</v>
      </c>
      <c r="B2" s="29" t="s">
        <v>2</v>
      </c>
      <c r="C2" s="2" t="s">
        <v>84</v>
      </c>
      <c r="D2" s="2" t="s">
        <v>39</v>
      </c>
      <c r="E2" s="4" t="s">
        <v>28</v>
      </c>
    </row>
    <row r="3" spans="1:5" s="43" customFormat="1" ht="9.75" customHeight="1">
      <c r="A3" s="41">
        <v>1</v>
      </c>
      <c r="B3" s="42">
        <v>2</v>
      </c>
      <c r="C3" s="42">
        <v>3</v>
      </c>
      <c r="D3" s="42">
        <v>4</v>
      </c>
      <c r="E3" s="41">
        <v>5</v>
      </c>
    </row>
    <row r="4" spans="1:5" ht="16.5" customHeight="1">
      <c r="A4" s="6" t="s">
        <v>3</v>
      </c>
      <c r="B4" s="7" t="s">
        <v>4</v>
      </c>
      <c r="C4" s="8">
        <f>SUM(C5,C9,C10,C11)</f>
        <v>7507151</v>
      </c>
      <c r="D4" s="8">
        <f>SUM(D5,D9,D10,D11)</f>
        <v>4361357</v>
      </c>
      <c r="E4" s="9">
        <f>D4/C4</f>
        <v>0.58096034034749</v>
      </c>
    </row>
    <row r="5" spans="1:5" ht="18" customHeight="1">
      <c r="A5" s="10">
        <v>1</v>
      </c>
      <c r="B5" s="11" t="s">
        <v>93</v>
      </c>
      <c r="C5" s="12">
        <f>SUM(C6:C8)</f>
        <v>7082051</v>
      </c>
      <c r="D5" s="12">
        <f>SUM(D6:D8)</f>
        <v>4109737</v>
      </c>
      <c r="E5" s="9">
        <f aca="true" t="shared" si="0" ref="E5:E33">D5/C5</f>
        <v>0.5803032200700051</v>
      </c>
    </row>
    <row r="6" spans="1:5" ht="18" customHeight="1">
      <c r="A6" s="10"/>
      <c r="B6" s="11" t="s">
        <v>6</v>
      </c>
      <c r="C6" s="12">
        <v>7047210</v>
      </c>
      <c r="D6" s="12">
        <v>4074896</v>
      </c>
      <c r="E6" s="9">
        <f t="shared" si="0"/>
        <v>0.5782282633836653</v>
      </c>
    </row>
    <row r="7" spans="1:5" ht="18" customHeight="1" hidden="1">
      <c r="A7" s="10"/>
      <c r="B7" s="11" t="s">
        <v>7</v>
      </c>
      <c r="C7" s="12"/>
      <c r="D7" s="12"/>
      <c r="E7" s="9"/>
    </row>
    <row r="8" spans="1:5" ht="18" customHeight="1">
      <c r="A8" s="10"/>
      <c r="B8" s="11" t="s">
        <v>26</v>
      </c>
      <c r="C8" s="12">
        <v>34841</v>
      </c>
      <c r="D8" s="12">
        <v>34841</v>
      </c>
      <c r="E8" s="9">
        <f t="shared" si="0"/>
        <v>1</v>
      </c>
    </row>
    <row r="9" spans="1:5" ht="18" customHeight="1">
      <c r="A9" s="10"/>
      <c r="B9" s="11" t="s">
        <v>7</v>
      </c>
      <c r="C9" s="12">
        <v>116100</v>
      </c>
      <c r="D9" s="12">
        <v>56100</v>
      </c>
      <c r="E9" s="9">
        <f t="shared" si="0"/>
        <v>0.48320413436692505</v>
      </c>
    </row>
    <row r="10" spans="1:5" ht="18" customHeight="1">
      <c r="A10" s="10">
        <v>2</v>
      </c>
      <c r="B10" s="11" t="s">
        <v>94</v>
      </c>
      <c r="C10" s="12">
        <v>9000</v>
      </c>
      <c r="D10" s="12">
        <v>5119</v>
      </c>
      <c r="E10" s="9">
        <f t="shared" si="0"/>
        <v>0.5687777777777778</v>
      </c>
    </row>
    <row r="11" spans="1:5" ht="18" customHeight="1">
      <c r="A11" s="10">
        <v>3</v>
      </c>
      <c r="B11" s="11" t="s">
        <v>95</v>
      </c>
      <c r="C11" s="12">
        <v>300000</v>
      </c>
      <c r="D11" s="12">
        <v>190401</v>
      </c>
      <c r="E11" s="9">
        <f t="shared" si="0"/>
        <v>0.63467</v>
      </c>
    </row>
    <row r="12" spans="1:5" s="15" customFormat="1" ht="15.75" customHeight="1">
      <c r="A12" s="13" t="s">
        <v>10</v>
      </c>
      <c r="B12" s="14" t="s">
        <v>11</v>
      </c>
      <c r="C12" s="8">
        <f>SUM(C13,C23,C26,C27,C31)</f>
        <v>7507151</v>
      </c>
      <c r="D12" s="8">
        <f>SUM(D13,D23,D26,D27,D31)</f>
        <v>3806529</v>
      </c>
      <c r="E12" s="9">
        <f t="shared" si="0"/>
        <v>0.5070537411595957</v>
      </c>
    </row>
    <row r="13" spans="1:5" s="15" customFormat="1" ht="30" customHeight="1">
      <c r="A13" s="13" t="s">
        <v>32</v>
      </c>
      <c r="B13" s="39" t="s">
        <v>33</v>
      </c>
      <c r="C13" s="8">
        <f>SUM(C14,C17,C18,C19,C20,C22)</f>
        <v>7047210</v>
      </c>
      <c r="D13" s="8">
        <f>SUM(D14,D17,D18,D19,D20,D22)</f>
        <v>3570236</v>
      </c>
      <c r="E13" s="9">
        <f t="shared" si="0"/>
        <v>0.5066169448618674</v>
      </c>
    </row>
    <row r="14" spans="1:5" s="3" customFormat="1" ht="18" customHeight="1">
      <c r="A14" s="5">
        <v>1</v>
      </c>
      <c r="B14" s="16" t="s">
        <v>12</v>
      </c>
      <c r="C14" s="17">
        <f>SUM(C15:C16)</f>
        <v>3621000</v>
      </c>
      <c r="D14" s="17">
        <f>SUM(D15:D16)</f>
        <v>1839915</v>
      </c>
      <c r="E14" s="9">
        <f t="shared" si="0"/>
        <v>0.5081234465617233</v>
      </c>
    </row>
    <row r="15" spans="1:5" s="21" customFormat="1" ht="18" customHeight="1">
      <c r="A15" s="18"/>
      <c r="B15" s="19" t="s">
        <v>13</v>
      </c>
      <c r="C15" s="20">
        <v>3536000</v>
      </c>
      <c r="D15" s="20">
        <v>1781995</v>
      </c>
      <c r="E15" s="9">
        <f t="shared" si="0"/>
        <v>0.5039578619909503</v>
      </c>
    </row>
    <row r="16" spans="1:5" s="21" customFormat="1" ht="18" customHeight="1">
      <c r="A16" s="18"/>
      <c r="B16" s="19" t="s">
        <v>71</v>
      </c>
      <c r="C16" s="20">
        <v>85000</v>
      </c>
      <c r="D16" s="20">
        <v>57920</v>
      </c>
      <c r="E16" s="9">
        <f t="shared" si="0"/>
        <v>0.6814117647058824</v>
      </c>
    </row>
    <row r="17" spans="1:5" s="3" customFormat="1" ht="24">
      <c r="A17" s="5">
        <v>2</v>
      </c>
      <c r="B17" s="22" t="s">
        <v>14</v>
      </c>
      <c r="C17" s="17">
        <v>637000</v>
      </c>
      <c r="D17" s="17">
        <v>320998</v>
      </c>
      <c r="E17" s="9">
        <f t="shared" si="0"/>
        <v>0.5039215070643642</v>
      </c>
    </row>
    <row r="18" spans="1:5" s="30" customFormat="1" ht="12.75">
      <c r="A18" s="5">
        <v>3</v>
      </c>
      <c r="B18" s="31" t="s">
        <v>27</v>
      </c>
      <c r="C18" s="12">
        <v>128600</v>
      </c>
      <c r="D18" s="12">
        <v>96403</v>
      </c>
      <c r="E18" s="9">
        <f t="shared" si="0"/>
        <v>0.7496345256609642</v>
      </c>
    </row>
    <row r="19" spans="1:5" s="30" customFormat="1" ht="12.75">
      <c r="A19" s="5">
        <v>4</v>
      </c>
      <c r="B19" s="31" t="s">
        <v>96</v>
      </c>
      <c r="C19" s="12">
        <v>8000</v>
      </c>
      <c r="D19" s="12">
        <v>5391</v>
      </c>
      <c r="E19" s="9">
        <f t="shared" si="0"/>
        <v>0.673875</v>
      </c>
    </row>
    <row r="20" spans="1:5" s="3" customFormat="1" ht="18" customHeight="1">
      <c r="A20" s="5">
        <v>5</v>
      </c>
      <c r="B20" s="16" t="s">
        <v>72</v>
      </c>
      <c r="C20" s="17">
        <v>2252610</v>
      </c>
      <c r="D20" s="17">
        <v>1071762</v>
      </c>
      <c r="E20" s="9">
        <f t="shared" si="0"/>
        <v>0.47578675403198956</v>
      </c>
    </row>
    <row r="21" spans="1:5" s="52" customFormat="1" ht="18" customHeight="1">
      <c r="A21" s="49"/>
      <c r="B21" s="50" t="s">
        <v>44</v>
      </c>
      <c r="C21" s="51">
        <v>73900</v>
      </c>
      <c r="D21" s="51">
        <v>32544</v>
      </c>
      <c r="E21" s="9">
        <f t="shared" si="0"/>
        <v>0.4403788903924222</v>
      </c>
    </row>
    <row r="22" spans="1:5" s="3" customFormat="1" ht="18" customHeight="1">
      <c r="A22" s="5">
        <v>6</v>
      </c>
      <c r="B22" s="22" t="s">
        <v>45</v>
      </c>
      <c r="C22" s="17">
        <v>400000</v>
      </c>
      <c r="D22" s="17">
        <v>235767</v>
      </c>
      <c r="E22" s="9">
        <f t="shared" si="0"/>
        <v>0.5894175</v>
      </c>
    </row>
    <row r="23" spans="1:5" s="3" customFormat="1" ht="18" customHeight="1">
      <c r="A23" s="6" t="s">
        <v>34</v>
      </c>
      <c r="B23" s="40" t="s">
        <v>35</v>
      </c>
      <c r="C23" s="17">
        <f>SUM(C24:C25)</f>
        <v>34841</v>
      </c>
      <c r="D23" s="17">
        <f>SUM(D24:D25)</f>
        <v>9659</v>
      </c>
      <c r="E23" s="9">
        <f t="shared" si="0"/>
        <v>0.2772308487127235</v>
      </c>
    </row>
    <row r="24" spans="1:5" s="3" customFormat="1" ht="18" customHeight="1">
      <c r="A24" s="5">
        <v>1</v>
      </c>
      <c r="B24" s="22" t="s">
        <v>43</v>
      </c>
      <c r="C24" s="17">
        <v>11500</v>
      </c>
      <c r="D24" s="17">
        <v>6849</v>
      </c>
      <c r="E24" s="9">
        <f t="shared" si="0"/>
        <v>0.5955652173913043</v>
      </c>
    </row>
    <row r="25" spans="1:5" s="3" customFormat="1" ht="18" customHeight="1">
      <c r="A25" s="5">
        <v>2</v>
      </c>
      <c r="B25" s="22" t="s">
        <v>45</v>
      </c>
      <c r="C25" s="17">
        <v>23341</v>
      </c>
      <c r="D25" s="17">
        <v>2810</v>
      </c>
      <c r="E25" s="9">
        <f t="shared" si="0"/>
        <v>0.12038901503791612</v>
      </c>
    </row>
    <row r="26" spans="1:5" s="3" customFormat="1" ht="18" customHeight="1" hidden="1">
      <c r="A26" s="6" t="s">
        <v>36</v>
      </c>
      <c r="B26" s="40" t="s">
        <v>18</v>
      </c>
      <c r="C26" s="48"/>
      <c r="D26" s="48"/>
      <c r="E26" s="9"/>
    </row>
    <row r="27" spans="1:5" s="3" customFormat="1" ht="18" customHeight="1">
      <c r="A27" s="6" t="s">
        <v>36</v>
      </c>
      <c r="B27" s="40" t="s">
        <v>37</v>
      </c>
      <c r="C27" s="48">
        <f>SUM(C28:C30)</f>
        <v>309000</v>
      </c>
      <c r="D27" s="48">
        <f>SUM(D28:D30)</f>
        <v>170534</v>
      </c>
      <c r="E27" s="9">
        <f t="shared" si="0"/>
        <v>0.5518899676375405</v>
      </c>
    </row>
    <row r="28" spans="1:5" s="3" customFormat="1" ht="18" customHeight="1">
      <c r="A28" s="5">
        <v>1</v>
      </c>
      <c r="B28" s="16" t="s">
        <v>43</v>
      </c>
      <c r="C28" s="17">
        <v>9000</v>
      </c>
      <c r="D28" s="17"/>
      <c r="E28" s="9">
        <f t="shared" si="0"/>
        <v>0</v>
      </c>
    </row>
    <row r="29" spans="1:5" s="47" customFormat="1" ht="18" customHeight="1">
      <c r="A29" s="5">
        <v>2</v>
      </c>
      <c r="B29" s="31" t="s">
        <v>45</v>
      </c>
      <c r="C29" s="46">
        <v>200000</v>
      </c>
      <c r="D29" s="46">
        <v>128086</v>
      </c>
      <c r="E29" s="9">
        <f t="shared" si="0"/>
        <v>0.64043</v>
      </c>
    </row>
    <row r="30" spans="1:5" s="47" customFormat="1" ht="18" customHeight="1">
      <c r="A30" s="5">
        <v>3</v>
      </c>
      <c r="B30" s="31" t="s">
        <v>90</v>
      </c>
      <c r="C30" s="46">
        <v>100000</v>
      </c>
      <c r="D30" s="46">
        <v>42448</v>
      </c>
      <c r="E30" s="9">
        <f t="shared" si="0"/>
        <v>0.42448</v>
      </c>
    </row>
    <row r="31" spans="1:5" s="47" customFormat="1" ht="18" customHeight="1">
      <c r="A31" s="6" t="s">
        <v>91</v>
      </c>
      <c r="B31" s="40" t="s">
        <v>92</v>
      </c>
      <c r="C31" s="48">
        <v>116100</v>
      </c>
      <c r="D31" s="48">
        <v>56100</v>
      </c>
      <c r="E31" s="9">
        <f t="shared" si="0"/>
        <v>0.48320413436692505</v>
      </c>
    </row>
    <row r="32" spans="1:5" s="27" customFormat="1" ht="18" customHeight="1">
      <c r="A32" s="24" t="s">
        <v>19</v>
      </c>
      <c r="B32" s="25" t="s">
        <v>20</v>
      </c>
      <c r="C32" s="26">
        <f>C4-C12</f>
        <v>0</v>
      </c>
      <c r="D32" s="26">
        <f>D4-D12</f>
        <v>554828</v>
      </c>
      <c r="E32" s="9"/>
    </row>
    <row r="33" spans="1:5" s="3" customFormat="1" ht="24">
      <c r="A33" s="13" t="s">
        <v>21</v>
      </c>
      <c r="B33" s="28" t="s">
        <v>22</v>
      </c>
      <c r="C33" s="17">
        <v>111</v>
      </c>
      <c r="D33" s="17">
        <v>109</v>
      </c>
      <c r="E33" s="9">
        <f t="shared" si="0"/>
        <v>0.9819819819819819</v>
      </c>
    </row>
    <row r="34" spans="1:5" s="3" customFormat="1" ht="18" customHeight="1" hidden="1">
      <c r="A34" s="13" t="s">
        <v>23</v>
      </c>
      <c r="B34" s="14" t="s">
        <v>24</v>
      </c>
      <c r="C34" s="17"/>
      <c r="D34" s="17"/>
      <c r="E34" s="9"/>
    </row>
    <row r="36" ht="12.75">
      <c r="A36" s="33" t="s">
        <v>85</v>
      </c>
    </row>
    <row r="38" spans="1:4" ht="12.75">
      <c r="A38" s="34" t="s">
        <v>29</v>
      </c>
      <c r="B38" s="35"/>
      <c r="C38" s="7" t="s">
        <v>1</v>
      </c>
      <c r="D38" s="38" t="s">
        <v>31</v>
      </c>
    </row>
    <row r="39" spans="1:4" ht="12.75">
      <c r="A39" s="36" t="s">
        <v>0</v>
      </c>
      <c r="B39" s="35"/>
      <c r="C39" s="78">
        <v>128550.64</v>
      </c>
      <c r="D39" s="1">
        <v>0</v>
      </c>
    </row>
    <row r="40" spans="1:4" ht="12.75">
      <c r="A40" s="37" t="s">
        <v>30</v>
      </c>
      <c r="B40" s="35"/>
      <c r="C40" s="78">
        <v>337075.56</v>
      </c>
      <c r="D40" s="1">
        <v>0</v>
      </c>
    </row>
  </sheetData>
  <mergeCells count="1">
    <mergeCell ref="A1:E1"/>
  </mergeCells>
  <printOptions/>
  <pageMargins left="0.75" right="0.33" top="0.64" bottom="0.43" header="0.17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"/>
  <dimension ref="A1:E42"/>
  <sheetViews>
    <sheetView workbookViewId="0" topLeftCell="A11">
      <selection activeCell="C43" sqref="C43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27" customHeight="1">
      <c r="A1" s="84" t="s">
        <v>80</v>
      </c>
      <c r="B1" s="84"/>
      <c r="C1" s="84"/>
      <c r="D1" s="84"/>
      <c r="E1" s="84"/>
    </row>
    <row r="2" spans="1:5" ht="58.5" customHeight="1">
      <c r="A2" s="32" t="s">
        <v>25</v>
      </c>
      <c r="B2" s="29" t="s">
        <v>2</v>
      </c>
      <c r="C2" s="2" t="s">
        <v>84</v>
      </c>
      <c r="D2" s="2" t="s">
        <v>39</v>
      </c>
      <c r="E2" s="4" t="s">
        <v>28</v>
      </c>
    </row>
    <row r="3" spans="1:5" s="43" customFormat="1" ht="9.75" customHeight="1">
      <c r="A3" s="41">
        <v>1</v>
      </c>
      <c r="B3" s="42">
        <v>2</v>
      </c>
      <c r="C3" s="42">
        <v>3</v>
      </c>
      <c r="D3" s="42">
        <v>4</v>
      </c>
      <c r="E3" s="41">
        <v>5</v>
      </c>
    </row>
    <row r="4" spans="1:5" ht="16.5" customHeight="1">
      <c r="A4" s="6" t="s">
        <v>3</v>
      </c>
      <c r="B4" s="7" t="s">
        <v>4</v>
      </c>
      <c r="C4" s="8">
        <f>SUM(C5,C8,C9)</f>
        <v>3614400</v>
      </c>
      <c r="D4" s="8">
        <f>SUM(D5,D8,D9)</f>
        <v>1763365</v>
      </c>
      <c r="E4" s="9">
        <f>D4/C4</f>
        <v>0.4878721226206286</v>
      </c>
    </row>
    <row r="5" spans="1:5" ht="18" customHeight="1">
      <c r="A5" s="10">
        <v>1</v>
      </c>
      <c r="B5" s="11" t="s">
        <v>5</v>
      </c>
      <c r="C5" s="12">
        <f>SUM(C6:C7)</f>
        <v>3334400</v>
      </c>
      <c r="D5" s="12">
        <f>SUM(D6:D7)</f>
        <v>1607220</v>
      </c>
      <c r="E5" s="9">
        <f aca="true" t="shared" si="0" ref="E5:E35">D5/C5</f>
        <v>0.48201175623800385</v>
      </c>
    </row>
    <row r="6" spans="1:5" ht="18" customHeight="1">
      <c r="A6" s="10"/>
      <c r="B6" s="11" t="s">
        <v>6</v>
      </c>
      <c r="C6" s="12">
        <v>3196100</v>
      </c>
      <c r="D6" s="12">
        <v>1607220</v>
      </c>
      <c r="E6" s="9">
        <f t="shared" si="0"/>
        <v>0.5028691217421232</v>
      </c>
    </row>
    <row r="7" spans="1:5" ht="18" customHeight="1">
      <c r="A7" s="10"/>
      <c r="B7" s="11" t="s">
        <v>7</v>
      </c>
      <c r="C7" s="12">
        <v>138300</v>
      </c>
      <c r="D7" s="12"/>
      <c r="E7" s="9"/>
    </row>
    <row r="8" spans="1:5" ht="18" customHeight="1">
      <c r="A8" s="10">
        <v>2</v>
      </c>
      <c r="B8" s="11" t="s">
        <v>8</v>
      </c>
      <c r="C8" s="12">
        <v>75000</v>
      </c>
      <c r="D8" s="12">
        <v>32845</v>
      </c>
      <c r="E8" s="9">
        <f t="shared" si="0"/>
        <v>0.43793333333333334</v>
      </c>
    </row>
    <row r="9" spans="1:5" ht="18" customHeight="1">
      <c r="A9" s="10">
        <v>3</v>
      </c>
      <c r="B9" s="11" t="s">
        <v>9</v>
      </c>
      <c r="C9" s="12">
        <v>205000</v>
      </c>
      <c r="D9" s="12">
        <v>123300</v>
      </c>
      <c r="E9" s="9">
        <f t="shared" si="0"/>
        <v>0.6014634146341463</v>
      </c>
    </row>
    <row r="10" spans="1:5" s="15" customFormat="1" ht="15.75" customHeight="1">
      <c r="A10" s="13" t="s">
        <v>10</v>
      </c>
      <c r="B10" s="14" t="s">
        <v>11</v>
      </c>
      <c r="C10" s="8">
        <f>SUM(C11,C20,C24)</f>
        <v>3614400</v>
      </c>
      <c r="D10" s="8">
        <f>SUM(D11,D20,D24)</f>
        <v>1609389</v>
      </c>
      <c r="E10" s="9">
        <f t="shared" si="0"/>
        <v>0.44527141434262946</v>
      </c>
    </row>
    <row r="11" spans="1:5" s="15" customFormat="1" ht="30" customHeight="1">
      <c r="A11" s="13" t="s">
        <v>32</v>
      </c>
      <c r="B11" s="39" t="s">
        <v>33</v>
      </c>
      <c r="C11" s="8">
        <f>SUM(C12,C14,C15,C16,C18,C19)</f>
        <v>3334400</v>
      </c>
      <c r="D11" s="8">
        <f>SUM(D12,D14,D15,D16,D18,D19)</f>
        <v>1535311</v>
      </c>
      <c r="E11" s="9">
        <f t="shared" si="0"/>
        <v>0.46044595729366605</v>
      </c>
    </row>
    <row r="12" spans="1:5" s="3" customFormat="1" ht="18" customHeight="1">
      <c r="A12" s="5">
        <v>1</v>
      </c>
      <c r="B12" s="16" t="s">
        <v>12</v>
      </c>
      <c r="C12" s="17">
        <v>1439036</v>
      </c>
      <c r="D12" s="17">
        <v>675805</v>
      </c>
      <c r="E12" s="9">
        <f t="shared" si="0"/>
        <v>0.46962341456363843</v>
      </c>
    </row>
    <row r="13" spans="1:5" s="21" customFormat="1" ht="18" customHeight="1">
      <c r="A13" s="18"/>
      <c r="B13" s="19" t="s">
        <v>13</v>
      </c>
      <c r="C13" s="20">
        <v>1233036</v>
      </c>
      <c r="D13" s="20">
        <v>575461</v>
      </c>
      <c r="E13" s="9">
        <f t="shared" si="0"/>
        <v>0.4667025131464126</v>
      </c>
    </row>
    <row r="14" spans="1:5" s="3" customFormat="1" ht="24">
      <c r="A14" s="5">
        <v>2</v>
      </c>
      <c r="B14" s="22" t="s">
        <v>14</v>
      </c>
      <c r="C14" s="17">
        <v>226572</v>
      </c>
      <c r="D14" s="17">
        <v>103399</v>
      </c>
      <c r="E14" s="9">
        <f t="shared" si="0"/>
        <v>0.4563626573451265</v>
      </c>
    </row>
    <row r="15" spans="1:5" s="30" customFormat="1" ht="12.75">
      <c r="A15" s="5">
        <v>3</v>
      </c>
      <c r="B15" s="31" t="s">
        <v>27</v>
      </c>
      <c r="C15" s="20">
        <v>40162</v>
      </c>
      <c r="D15" s="20">
        <v>40162</v>
      </c>
      <c r="E15" s="9">
        <f t="shared" si="0"/>
        <v>1</v>
      </c>
    </row>
    <row r="16" spans="1:5" s="3" customFormat="1" ht="18" customHeight="1">
      <c r="A16" s="5">
        <v>4</v>
      </c>
      <c r="B16" s="16" t="s">
        <v>15</v>
      </c>
      <c r="C16" s="17">
        <v>1486330</v>
      </c>
      <c r="D16" s="17">
        <v>713971</v>
      </c>
      <c r="E16" s="9">
        <f t="shared" si="0"/>
        <v>0.4803583322680697</v>
      </c>
    </row>
    <row r="17" spans="1:5" s="15" customFormat="1" ht="18" customHeight="1" hidden="1">
      <c r="A17" s="23"/>
      <c r="B17" s="19" t="s">
        <v>16</v>
      </c>
      <c r="C17" s="17"/>
      <c r="D17" s="17"/>
      <c r="E17" s="9"/>
    </row>
    <row r="18" spans="1:5" s="3" customFormat="1" ht="18" customHeight="1">
      <c r="A18" s="5">
        <v>5</v>
      </c>
      <c r="B18" s="22" t="s">
        <v>17</v>
      </c>
      <c r="C18" s="17">
        <v>4000</v>
      </c>
      <c r="D18" s="17">
        <v>1974</v>
      </c>
      <c r="E18" s="9">
        <f t="shared" si="0"/>
        <v>0.4935</v>
      </c>
    </row>
    <row r="19" spans="1:5" s="3" customFormat="1" ht="18" customHeight="1">
      <c r="A19" s="5">
        <v>6</v>
      </c>
      <c r="B19" s="22" t="s">
        <v>18</v>
      </c>
      <c r="C19" s="17">
        <v>138300</v>
      </c>
      <c r="D19" s="17"/>
      <c r="E19" s="9">
        <f t="shared" si="0"/>
        <v>0</v>
      </c>
    </row>
    <row r="20" spans="1:5" s="3" customFormat="1" ht="18" customHeight="1">
      <c r="A20" s="6" t="s">
        <v>34</v>
      </c>
      <c r="B20" s="40" t="s">
        <v>35</v>
      </c>
      <c r="C20" s="17">
        <f>SUM(C21:C23)</f>
        <v>0</v>
      </c>
      <c r="D20" s="17">
        <f>SUM(D21:D23)</f>
        <v>0</v>
      </c>
      <c r="E20" s="9"/>
    </row>
    <row r="21" spans="1:5" s="3" customFormat="1" ht="18" customHeight="1">
      <c r="A21" s="5">
        <v>1</v>
      </c>
      <c r="B21" s="22"/>
      <c r="C21" s="17"/>
      <c r="D21" s="17"/>
      <c r="E21" s="9"/>
    </row>
    <row r="22" spans="1:5" s="3" customFormat="1" ht="18" customHeight="1">
      <c r="A22" s="5">
        <v>2</v>
      </c>
      <c r="B22" s="22"/>
      <c r="C22" s="17"/>
      <c r="D22" s="17"/>
      <c r="E22" s="9"/>
    </row>
    <row r="23" spans="1:5" s="3" customFormat="1" ht="18" customHeight="1">
      <c r="A23" s="5">
        <v>3</v>
      </c>
      <c r="B23" s="22"/>
      <c r="C23" s="17"/>
      <c r="D23" s="17"/>
      <c r="E23" s="9"/>
    </row>
    <row r="24" spans="1:5" s="3" customFormat="1" ht="18" customHeight="1">
      <c r="A24" s="6" t="s">
        <v>34</v>
      </c>
      <c r="B24" s="40" t="s">
        <v>37</v>
      </c>
      <c r="C24" s="17">
        <f>SUM(C25,C28,C29,C30,C32,C33)</f>
        <v>280000</v>
      </c>
      <c r="D24" s="17">
        <f>SUM(D25,D28,D29,D30,D32,D33)</f>
        <v>74078</v>
      </c>
      <c r="E24" s="9">
        <f t="shared" si="0"/>
        <v>0.2645642857142857</v>
      </c>
    </row>
    <row r="25" spans="1:5" s="3" customFormat="1" ht="18" customHeight="1">
      <c r="A25" s="5">
        <v>1</v>
      </c>
      <c r="B25" s="16" t="s">
        <v>12</v>
      </c>
      <c r="C25" s="17">
        <f>SUM(C26:C27)</f>
        <v>9690</v>
      </c>
      <c r="D25" s="17">
        <f>SUM(D26:D27)</f>
        <v>9690</v>
      </c>
      <c r="E25" s="9"/>
    </row>
    <row r="26" spans="1:5" s="21" customFormat="1" ht="18" customHeight="1">
      <c r="A26" s="18"/>
      <c r="B26" s="19" t="s">
        <v>13</v>
      </c>
      <c r="C26" s="20"/>
      <c r="D26" s="20"/>
      <c r="E26" s="9"/>
    </row>
    <row r="27" spans="1:5" s="21" customFormat="1" ht="18" customHeight="1">
      <c r="A27" s="18"/>
      <c r="B27" s="19" t="s">
        <v>38</v>
      </c>
      <c r="C27" s="20">
        <v>9690</v>
      </c>
      <c r="D27" s="20">
        <v>9690</v>
      </c>
      <c r="E27" s="9"/>
    </row>
    <row r="28" spans="1:5" s="3" customFormat="1" ht="24">
      <c r="A28" s="5">
        <v>2</v>
      </c>
      <c r="B28" s="22" t="s">
        <v>14</v>
      </c>
      <c r="C28" s="17"/>
      <c r="D28" s="17"/>
      <c r="E28" s="9"/>
    </row>
    <row r="29" spans="1:5" s="30" customFormat="1" ht="12.75">
      <c r="A29" s="5">
        <v>3</v>
      </c>
      <c r="B29" s="31" t="s">
        <v>27</v>
      </c>
      <c r="C29" s="20"/>
      <c r="D29" s="20"/>
      <c r="E29" s="9"/>
    </row>
    <row r="30" spans="1:5" s="3" customFormat="1" ht="18" customHeight="1">
      <c r="A30" s="5">
        <v>1</v>
      </c>
      <c r="B30" s="16" t="s">
        <v>15</v>
      </c>
      <c r="C30" s="17">
        <v>202476</v>
      </c>
      <c r="D30" s="17">
        <v>58350</v>
      </c>
      <c r="E30" s="9">
        <f t="shared" si="0"/>
        <v>0.2881823030877734</v>
      </c>
    </row>
    <row r="31" spans="1:5" s="15" customFormat="1" ht="18" customHeight="1" hidden="1">
      <c r="A31" s="23"/>
      <c r="B31" s="19" t="s">
        <v>16</v>
      </c>
      <c r="C31" s="17"/>
      <c r="D31" s="17"/>
      <c r="E31" s="9"/>
    </row>
    <row r="32" spans="1:5" s="3" customFormat="1" ht="18" customHeight="1">
      <c r="A32" s="5">
        <v>2</v>
      </c>
      <c r="B32" s="22" t="s">
        <v>17</v>
      </c>
      <c r="C32" s="17">
        <v>67834</v>
      </c>
      <c r="D32" s="17">
        <v>6038</v>
      </c>
      <c r="E32" s="9">
        <f t="shared" si="0"/>
        <v>0.08901141020727069</v>
      </c>
    </row>
    <row r="33" spans="1:5" s="3" customFormat="1" ht="18" customHeight="1" hidden="1">
      <c r="A33" s="5">
        <v>8</v>
      </c>
      <c r="B33" s="22" t="s">
        <v>18</v>
      </c>
      <c r="C33" s="17"/>
      <c r="D33" s="17"/>
      <c r="E33" s="9"/>
    </row>
    <row r="34" spans="1:5" s="27" customFormat="1" ht="18" customHeight="1">
      <c r="A34" s="24" t="s">
        <v>19</v>
      </c>
      <c r="B34" s="25" t="s">
        <v>20</v>
      </c>
      <c r="C34" s="26">
        <f>C4-C10</f>
        <v>0</v>
      </c>
      <c r="D34" s="26">
        <f>D4-D10</f>
        <v>153976</v>
      </c>
      <c r="E34" s="9"/>
    </row>
    <row r="35" spans="1:5" s="3" customFormat="1" ht="24">
      <c r="A35" s="13" t="s">
        <v>21</v>
      </c>
      <c r="B35" s="28" t="s">
        <v>22</v>
      </c>
      <c r="C35" s="17">
        <v>34</v>
      </c>
      <c r="D35" s="17">
        <v>34</v>
      </c>
      <c r="E35" s="9">
        <f t="shared" si="0"/>
        <v>1</v>
      </c>
    </row>
    <row r="36" spans="1:5" s="3" customFormat="1" ht="18" customHeight="1">
      <c r="A36" s="13" t="s">
        <v>23</v>
      </c>
      <c r="B36" s="14" t="s">
        <v>24</v>
      </c>
      <c r="C36" s="17"/>
      <c r="D36" s="17"/>
      <c r="E36" s="9"/>
    </row>
    <row r="38" ht="12.75">
      <c r="A38" s="33" t="s">
        <v>85</v>
      </c>
    </row>
    <row r="40" spans="1:4" ht="12.75">
      <c r="A40" s="34" t="s">
        <v>29</v>
      </c>
      <c r="B40" s="35"/>
      <c r="C40" s="7" t="s">
        <v>1</v>
      </c>
      <c r="D40" s="38" t="s">
        <v>31</v>
      </c>
    </row>
    <row r="41" spans="1:4" ht="12.75">
      <c r="A41" s="36" t="s">
        <v>0</v>
      </c>
      <c r="B41" s="35"/>
      <c r="C41" s="79">
        <v>85403.05</v>
      </c>
      <c r="D41" s="79">
        <v>0</v>
      </c>
    </row>
    <row r="42" spans="1:4" ht="12.75">
      <c r="A42" s="37" t="s">
        <v>30</v>
      </c>
      <c r="B42" s="35"/>
      <c r="C42" s="79">
        <v>149536.85</v>
      </c>
      <c r="D42" s="79">
        <v>0</v>
      </c>
    </row>
  </sheetData>
  <mergeCells count="1">
    <mergeCell ref="A1:E1"/>
  </mergeCells>
  <printOptions/>
  <pageMargins left="0.75" right="0.75" top="0.79" bottom="0.43" header="0.17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/>
  <dimension ref="A1:E42"/>
  <sheetViews>
    <sheetView tabSelected="1" workbookViewId="0" topLeftCell="A3">
      <selection activeCell="E36" sqref="E36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27" customHeight="1">
      <c r="A1" s="84" t="s">
        <v>97</v>
      </c>
      <c r="B1" s="84"/>
      <c r="C1" s="84"/>
      <c r="D1" s="84"/>
      <c r="E1" s="84"/>
    </row>
    <row r="2" spans="1:5" ht="58.5" customHeight="1">
      <c r="A2" s="32" t="s">
        <v>25</v>
      </c>
      <c r="B2" s="29" t="s">
        <v>2</v>
      </c>
      <c r="C2" s="2" t="s">
        <v>84</v>
      </c>
      <c r="D2" s="2" t="s">
        <v>39</v>
      </c>
      <c r="E2" s="4" t="s">
        <v>28</v>
      </c>
    </row>
    <row r="3" spans="1:5" s="43" customFormat="1" ht="9.75" customHeight="1">
      <c r="A3" s="41">
        <v>1</v>
      </c>
      <c r="B3" s="42">
        <v>2</v>
      </c>
      <c r="C3" s="42">
        <v>3</v>
      </c>
      <c r="D3" s="42">
        <v>4</v>
      </c>
      <c r="E3" s="41">
        <v>5</v>
      </c>
    </row>
    <row r="4" spans="1:5" ht="16.5" customHeight="1">
      <c r="A4" s="6" t="s">
        <v>3</v>
      </c>
      <c r="B4" s="7" t="s">
        <v>4</v>
      </c>
      <c r="C4" s="8">
        <f>SUM(C5,C8,C9)</f>
        <v>2030000</v>
      </c>
      <c r="D4" s="8">
        <f>SUM(D5,D8,D9)</f>
        <v>475000</v>
      </c>
      <c r="E4" s="9">
        <f>D4/C4</f>
        <v>0.23399014778325122</v>
      </c>
    </row>
    <row r="5" spans="1:5" ht="18" customHeight="1">
      <c r="A5" s="10">
        <v>1</v>
      </c>
      <c r="B5" s="11" t="s">
        <v>5</v>
      </c>
      <c r="C5" s="12">
        <f>SUM(C6:C7)</f>
        <v>2030000</v>
      </c>
      <c r="D5" s="12">
        <f>SUM(D6:D7)</f>
        <v>475000</v>
      </c>
      <c r="E5" s="9">
        <f>D5/C5</f>
        <v>0.23399014778325122</v>
      </c>
    </row>
    <row r="6" spans="1:5" ht="18" customHeight="1">
      <c r="A6" s="10"/>
      <c r="B6" s="11" t="s">
        <v>6</v>
      </c>
      <c r="C6" s="12">
        <v>2030000</v>
      </c>
      <c r="D6" s="12">
        <v>475000</v>
      </c>
      <c r="E6" s="9">
        <f>D6/C6</f>
        <v>0.23399014778325122</v>
      </c>
    </row>
    <row r="7" spans="1:5" ht="18" customHeight="1">
      <c r="A7" s="10"/>
      <c r="B7" s="11" t="s">
        <v>7</v>
      </c>
      <c r="C7" s="12"/>
      <c r="D7" s="12"/>
      <c r="E7" s="9"/>
    </row>
    <row r="8" spans="1:5" ht="18" customHeight="1">
      <c r="A8" s="10">
        <v>2</v>
      </c>
      <c r="B8" s="11" t="s">
        <v>8</v>
      </c>
      <c r="C8" s="12"/>
      <c r="D8" s="12"/>
      <c r="E8" s="9"/>
    </row>
    <row r="9" spans="1:5" ht="18" customHeight="1">
      <c r="A9" s="10">
        <v>3</v>
      </c>
      <c r="B9" s="11" t="s">
        <v>9</v>
      </c>
      <c r="C9" s="12"/>
      <c r="D9" s="12"/>
      <c r="E9" s="9"/>
    </row>
    <row r="10" spans="1:5" s="15" customFormat="1" ht="15.75" customHeight="1">
      <c r="A10" s="13" t="s">
        <v>10</v>
      </c>
      <c r="B10" s="14" t="s">
        <v>11</v>
      </c>
      <c r="C10" s="8">
        <f>SUM(C11,C20,C24)</f>
        <v>2030000</v>
      </c>
      <c r="D10" s="8">
        <f>SUM(D11,D20,D24)</f>
        <v>281975</v>
      </c>
      <c r="E10" s="9">
        <f aca="true" t="shared" si="0" ref="E8:E16">D10/C10</f>
        <v>0.1389039408866995</v>
      </c>
    </row>
    <row r="11" spans="1:5" s="15" customFormat="1" ht="30" customHeight="1">
      <c r="A11" s="13" t="s">
        <v>32</v>
      </c>
      <c r="B11" s="39" t="s">
        <v>33</v>
      </c>
      <c r="C11" s="8">
        <f>SUM(C12,C14,C15,C16,C18,C19)</f>
        <v>2030000</v>
      </c>
      <c r="D11" s="8">
        <f>SUM(D12,D14,D15,D16,D18,D19)</f>
        <v>281975</v>
      </c>
      <c r="E11" s="9">
        <f t="shared" si="0"/>
        <v>0.1389039408866995</v>
      </c>
    </row>
    <row r="12" spans="1:5" s="3" customFormat="1" ht="18" customHeight="1">
      <c r="A12" s="5">
        <v>1</v>
      </c>
      <c r="B12" s="16" t="s">
        <v>12</v>
      </c>
      <c r="C12" s="17">
        <v>1038000</v>
      </c>
      <c r="D12" s="17">
        <v>140417</v>
      </c>
      <c r="E12" s="9">
        <f t="shared" si="0"/>
        <v>0.13527649325626204</v>
      </c>
    </row>
    <row r="13" spans="1:5" s="21" customFormat="1" ht="18" customHeight="1">
      <c r="A13" s="18"/>
      <c r="B13" s="19" t="s">
        <v>13</v>
      </c>
      <c r="C13" s="20">
        <v>266000</v>
      </c>
      <c r="D13" s="20">
        <v>37417</v>
      </c>
      <c r="E13" s="9">
        <f t="shared" si="0"/>
        <v>0.14066541353383458</v>
      </c>
    </row>
    <row r="14" spans="1:5" s="3" customFormat="1" ht="24">
      <c r="A14" s="5">
        <v>2</v>
      </c>
      <c r="B14" s="22" t="s">
        <v>14</v>
      </c>
      <c r="C14" s="17">
        <v>65000</v>
      </c>
      <c r="D14" s="17">
        <v>13193</v>
      </c>
      <c r="E14" s="9">
        <f t="shared" si="0"/>
        <v>0.20296923076923076</v>
      </c>
    </row>
    <row r="15" spans="1:5" s="30" customFormat="1" ht="12.75">
      <c r="A15" s="5">
        <v>3</v>
      </c>
      <c r="B15" s="31" t="s">
        <v>27</v>
      </c>
      <c r="C15" s="20"/>
      <c r="D15" s="20"/>
      <c r="E15" s="9"/>
    </row>
    <row r="16" spans="1:5" s="3" customFormat="1" ht="18" customHeight="1">
      <c r="A16" s="5">
        <v>4</v>
      </c>
      <c r="B16" s="16" t="s">
        <v>15</v>
      </c>
      <c r="C16" s="17">
        <v>917000</v>
      </c>
      <c r="D16" s="17">
        <v>128182</v>
      </c>
      <c r="E16" s="9">
        <f t="shared" si="0"/>
        <v>0.13978407851690294</v>
      </c>
    </row>
    <row r="17" spans="1:5" s="15" customFormat="1" ht="18" customHeight="1" hidden="1">
      <c r="A17" s="23"/>
      <c r="B17" s="19" t="s">
        <v>16</v>
      </c>
      <c r="C17" s="17"/>
      <c r="D17" s="17"/>
      <c r="E17" s="9"/>
    </row>
    <row r="18" spans="1:5" s="3" customFormat="1" ht="18" customHeight="1">
      <c r="A18" s="5">
        <v>5</v>
      </c>
      <c r="B18" s="22" t="s">
        <v>17</v>
      </c>
      <c r="C18" s="17">
        <v>10000</v>
      </c>
      <c r="D18" s="17">
        <v>183</v>
      </c>
      <c r="E18" s="9">
        <f>D18/C18</f>
        <v>0.0183</v>
      </c>
    </row>
    <row r="19" spans="1:5" s="3" customFormat="1" ht="18" customHeight="1">
      <c r="A19" s="5">
        <v>6</v>
      </c>
      <c r="B19" s="22" t="s">
        <v>18</v>
      </c>
      <c r="C19" s="17"/>
      <c r="D19" s="17"/>
      <c r="E19" s="9"/>
    </row>
    <row r="20" spans="1:5" s="3" customFormat="1" ht="18" customHeight="1">
      <c r="A20" s="6" t="s">
        <v>34</v>
      </c>
      <c r="B20" s="40" t="s">
        <v>35</v>
      </c>
      <c r="C20" s="17">
        <f>SUM(C21:C23)</f>
        <v>0</v>
      </c>
      <c r="D20" s="17">
        <f>SUM(D21:D23)</f>
        <v>0</v>
      </c>
      <c r="E20" s="9"/>
    </row>
    <row r="21" spans="1:5" s="3" customFormat="1" ht="18" customHeight="1">
      <c r="A21" s="5">
        <v>1</v>
      </c>
      <c r="B21" s="22"/>
      <c r="C21" s="17"/>
      <c r="D21" s="17"/>
      <c r="E21" s="9"/>
    </row>
    <row r="22" spans="1:5" s="3" customFormat="1" ht="18" customHeight="1">
      <c r="A22" s="5">
        <v>2</v>
      </c>
      <c r="B22" s="22"/>
      <c r="C22" s="17"/>
      <c r="D22" s="17"/>
      <c r="E22" s="9"/>
    </row>
    <row r="23" spans="1:5" s="3" customFormat="1" ht="18" customHeight="1">
      <c r="A23" s="5">
        <v>3</v>
      </c>
      <c r="B23" s="22"/>
      <c r="C23" s="17"/>
      <c r="D23" s="17"/>
      <c r="E23" s="9"/>
    </row>
    <row r="24" spans="1:5" s="3" customFormat="1" ht="18" customHeight="1">
      <c r="A24" s="6" t="s">
        <v>34</v>
      </c>
      <c r="B24" s="40" t="s">
        <v>37</v>
      </c>
      <c r="C24" s="17">
        <f>SUM(C25,C28,C29,C30,C32,C33)</f>
        <v>0</v>
      </c>
      <c r="D24" s="17">
        <f>SUM(D25,D28,D29,D30,D32,D33)</f>
        <v>0</v>
      </c>
      <c r="E24" s="9"/>
    </row>
    <row r="25" spans="1:5" s="3" customFormat="1" ht="18" customHeight="1">
      <c r="A25" s="5">
        <v>1</v>
      </c>
      <c r="B25" s="16" t="s">
        <v>12</v>
      </c>
      <c r="C25" s="17">
        <f>SUM(C26:C27)</f>
        <v>0</v>
      </c>
      <c r="D25" s="17">
        <f>SUM(D26:D27)</f>
        <v>0</v>
      </c>
      <c r="E25" s="9"/>
    </row>
    <row r="26" spans="1:5" s="21" customFormat="1" ht="18" customHeight="1">
      <c r="A26" s="18"/>
      <c r="B26" s="19" t="s">
        <v>13</v>
      </c>
      <c r="C26" s="20"/>
      <c r="D26" s="20"/>
      <c r="E26" s="9"/>
    </row>
    <row r="27" spans="1:5" s="21" customFormat="1" ht="18" customHeight="1">
      <c r="A27" s="18"/>
      <c r="B27" s="19" t="s">
        <v>38</v>
      </c>
      <c r="C27" s="20"/>
      <c r="D27" s="20"/>
      <c r="E27" s="9"/>
    </row>
    <row r="28" spans="1:5" s="3" customFormat="1" ht="24">
      <c r="A28" s="5">
        <v>2</v>
      </c>
      <c r="B28" s="22" t="s">
        <v>14</v>
      </c>
      <c r="C28" s="17"/>
      <c r="D28" s="17"/>
      <c r="E28" s="9"/>
    </row>
    <row r="29" spans="1:5" s="30" customFormat="1" ht="12.75">
      <c r="A29" s="5">
        <v>3</v>
      </c>
      <c r="B29" s="31" t="s">
        <v>27</v>
      </c>
      <c r="C29" s="20"/>
      <c r="D29" s="20"/>
      <c r="E29" s="9"/>
    </row>
    <row r="30" spans="1:5" s="3" customFormat="1" ht="18" customHeight="1">
      <c r="A30" s="5">
        <v>1</v>
      </c>
      <c r="B30" s="16" t="s">
        <v>15</v>
      </c>
      <c r="C30" s="17"/>
      <c r="D30" s="17"/>
      <c r="E30" s="9"/>
    </row>
    <row r="31" spans="1:5" s="15" customFormat="1" ht="18" customHeight="1" hidden="1">
      <c r="A31" s="23"/>
      <c r="B31" s="19" t="s">
        <v>16</v>
      </c>
      <c r="C31" s="17"/>
      <c r="D31" s="17"/>
      <c r="E31" s="9"/>
    </row>
    <row r="32" spans="1:5" s="3" customFormat="1" ht="18" customHeight="1">
      <c r="A32" s="5">
        <v>2</v>
      </c>
      <c r="B32" s="22" t="s">
        <v>17</v>
      </c>
      <c r="C32" s="17"/>
      <c r="D32" s="17"/>
      <c r="E32" s="9"/>
    </row>
    <row r="33" spans="1:5" s="3" customFormat="1" ht="18" customHeight="1" hidden="1">
      <c r="A33" s="5">
        <v>8</v>
      </c>
      <c r="B33" s="22" t="s">
        <v>18</v>
      </c>
      <c r="C33" s="17"/>
      <c r="D33" s="17"/>
      <c r="E33" s="9"/>
    </row>
    <row r="34" spans="1:5" s="27" customFormat="1" ht="18" customHeight="1">
      <c r="A34" s="24" t="s">
        <v>19</v>
      </c>
      <c r="B34" s="25" t="s">
        <v>20</v>
      </c>
      <c r="C34" s="26">
        <f>C4-C10</f>
        <v>0</v>
      </c>
      <c r="D34" s="26">
        <f>D4-D10</f>
        <v>193025</v>
      </c>
      <c r="E34" s="9"/>
    </row>
    <row r="35" spans="1:5" s="3" customFormat="1" ht="24">
      <c r="A35" s="13" t="s">
        <v>21</v>
      </c>
      <c r="B35" s="28" t="s">
        <v>22</v>
      </c>
      <c r="C35" s="17">
        <v>5.5</v>
      </c>
      <c r="D35" s="17">
        <v>2.5</v>
      </c>
      <c r="E35" s="9">
        <f>D35/C35</f>
        <v>0.45454545454545453</v>
      </c>
    </row>
    <row r="36" spans="1:5" s="3" customFormat="1" ht="18" customHeight="1">
      <c r="A36" s="13" t="s">
        <v>23</v>
      </c>
      <c r="B36" s="14" t="s">
        <v>24</v>
      </c>
      <c r="C36" s="17"/>
      <c r="D36" s="17"/>
      <c r="E36" s="9"/>
    </row>
    <row r="38" ht="12.75">
      <c r="A38" s="33" t="s">
        <v>85</v>
      </c>
    </row>
    <row r="40" spans="1:4" ht="12.75">
      <c r="A40" s="34" t="s">
        <v>29</v>
      </c>
      <c r="B40" s="35"/>
      <c r="C40" s="7" t="s">
        <v>1</v>
      </c>
      <c r="D40" s="38" t="s">
        <v>31</v>
      </c>
    </row>
    <row r="41" spans="1:4" ht="12.75">
      <c r="A41" s="36" t="s">
        <v>0</v>
      </c>
      <c r="B41" s="35"/>
      <c r="C41" s="79"/>
      <c r="D41" s="79">
        <v>0</v>
      </c>
    </row>
    <row r="42" spans="1:4" ht="12.75">
      <c r="A42" s="37" t="s">
        <v>30</v>
      </c>
      <c r="B42" s="35"/>
      <c r="C42" s="79">
        <v>58413</v>
      </c>
      <c r="D42" s="79">
        <v>24062</v>
      </c>
    </row>
  </sheetData>
  <mergeCells count="1">
    <mergeCell ref="A1:E1"/>
  </mergeCells>
  <printOptions/>
  <pageMargins left="0.75" right="0.75" top="0.79" bottom="0.43" header="0.17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5"/>
  <dimension ref="A1:E33"/>
  <sheetViews>
    <sheetView workbookViewId="0" topLeftCell="A2">
      <selection activeCell="C33" sqref="C33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45.75" customHeight="1">
      <c r="A1" s="84" t="s">
        <v>81</v>
      </c>
      <c r="B1" s="84"/>
      <c r="C1" s="84"/>
      <c r="D1" s="84"/>
      <c r="E1" s="84"/>
    </row>
    <row r="2" spans="1:5" ht="58.5" customHeight="1">
      <c r="A2" s="29" t="s">
        <v>25</v>
      </c>
      <c r="B2" s="29" t="s">
        <v>2</v>
      </c>
      <c r="C2" s="53" t="s">
        <v>86</v>
      </c>
      <c r="D2" s="54" t="s">
        <v>39</v>
      </c>
      <c r="E2" s="4" t="s">
        <v>28</v>
      </c>
    </row>
    <row r="3" spans="1:5" s="43" customFormat="1" ht="12.75" customHeight="1">
      <c r="A3" s="5">
        <v>1</v>
      </c>
      <c r="B3" s="55">
        <v>2</v>
      </c>
      <c r="C3" s="55">
        <v>3</v>
      </c>
      <c r="D3" s="55">
        <v>4</v>
      </c>
      <c r="E3" s="5">
        <v>5</v>
      </c>
    </row>
    <row r="4" spans="1:5" ht="16.5" customHeight="1">
      <c r="A4" s="6" t="s">
        <v>3</v>
      </c>
      <c r="B4" s="7" t="s">
        <v>4</v>
      </c>
      <c r="C4" s="8">
        <f>SUM(C5,C9,C12,C13)</f>
        <v>1943110</v>
      </c>
      <c r="D4" s="8">
        <f>SUM(D5,D9,D12,D13)</f>
        <v>899728.3</v>
      </c>
      <c r="E4" s="9">
        <f aca="true" t="shared" si="0" ref="E4:E24">D4/C4</f>
        <v>0.46303518586184006</v>
      </c>
    </row>
    <row r="5" spans="1:5" ht="18" customHeight="1">
      <c r="A5" s="5">
        <v>1</v>
      </c>
      <c r="B5" s="1" t="s">
        <v>46</v>
      </c>
      <c r="C5" s="56">
        <f>SUM(C6:C8)</f>
        <v>1400710</v>
      </c>
      <c r="D5" s="56">
        <f>SUM(D6:D8)</f>
        <v>695992.15</v>
      </c>
      <c r="E5" s="9">
        <f t="shared" si="0"/>
        <v>0.4968852581904891</v>
      </c>
    </row>
    <row r="6" spans="1:5" ht="18" customHeight="1">
      <c r="A6" s="57"/>
      <c r="B6" s="57" t="s">
        <v>47</v>
      </c>
      <c r="C6" s="58">
        <v>1400710</v>
      </c>
      <c r="D6" s="58">
        <v>695992.15</v>
      </c>
      <c r="E6" s="59">
        <f t="shared" si="0"/>
        <v>0.4968852581904891</v>
      </c>
    </row>
    <row r="7" spans="1:5" ht="18" customHeight="1" hidden="1">
      <c r="A7" s="57"/>
      <c r="B7" s="57" t="s">
        <v>48</v>
      </c>
      <c r="C7" s="58"/>
      <c r="D7" s="58"/>
      <c r="E7" s="59"/>
    </row>
    <row r="8" spans="1:5" ht="18" customHeight="1" hidden="1">
      <c r="A8" s="57"/>
      <c r="B8" s="57" t="s">
        <v>49</v>
      </c>
      <c r="C8" s="58"/>
      <c r="D8" s="58"/>
      <c r="E8" s="59"/>
    </row>
    <row r="9" spans="1:5" ht="18" customHeight="1">
      <c r="A9" s="60">
        <v>2</v>
      </c>
      <c r="B9" s="1" t="s">
        <v>50</v>
      </c>
      <c r="C9" s="56">
        <f>SUM(C10:C11)</f>
        <v>525400</v>
      </c>
      <c r="D9" s="56">
        <f>SUM(D10:D11)</f>
        <v>187021.1</v>
      </c>
      <c r="E9" s="9">
        <f t="shared" si="0"/>
        <v>0.35595945945945945</v>
      </c>
    </row>
    <row r="10" spans="1:5" ht="25.5" customHeight="1">
      <c r="A10" s="57"/>
      <c r="B10" s="61" t="s">
        <v>51</v>
      </c>
      <c r="C10" s="58">
        <v>352400</v>
      </c>
      <c r="D10" s="58">
        <v>114912.1</v>
      </c>
      <c r="E10" s="59">
        <f t="shared" si="0"/>
        <v>0.32608427922814986</v>
      </c>
    </row>
    <row r="11" spans="1:5" s="15" customFormat="1" ht="15.75" customHeight="1">
      <c r="A11" s="62"/>
      <c r="B11" s="57" t="s">
        <v>52</v>
      </c>
      <c r="C11" s="58">
        <v>173000</v>
      </c>
      <c r="D11" s="58">
        <v>72109</v>
      </c>
      <c r="E11" s="59">
        <f t="shared" si="0"/>
        <v>0.4168150289017341</v>
      </c>
    </row>
    <row r="12" spans="1:5" s="15" customFormat="1" ht="12.75">
      <c r="A12" s="60">
        <v>3</v>
      </c>
      <c r="B12" s="63" t="s">
        <v>53</v>
      </c>
      <c r="C12" s="56">
        <v>5000</v>
      </c>
      <c r="D12" s="56">
        <v>8350</v>
      </c>
      <c r="E12" s="9">
        <f t="shared" si="0"/>
        <v>1.67</v>
      </c>
    </row>
    <row r="13" spans="1:5" s="3" customFormat="1" ht="18" customHeight="1">
      <c r="A13" s="60">
        <v>4</v>
      </c>
      <c r="B13" s="63" t="s">
        <v>54</v>
      </c>
      <c r="C13" s="56">
        <v>12000</v>
      </c>
      <c r="D13" s="56">
        <v>8365.05</v>
      </c>
      <c r="E13" s="9">
        <f t="shared" si="0"/>
        <v>0.6970875</v>
      </c>
    </row>
    <row r="14" spans="1:5" s="21" customFormat="1" ht="18" customHeight="1">
      <c r="A14" s="64" t="s">
        <v>10</v>
      </c>
      <c r="B14" s="33" t="s">
        <v>55</v>
      </c>
      <c r="C14" s="65">
        <f>SUM(C15,C16,C17,C18,C21,C23,C24)</f>
        <v>1943110</v>
      </c>
      <c r="D14" s="65">
        <f>SUM(D15,D16,D17,D18,D21,D23,D24)</f>
        <v>890079.9899999999</v>
      </c>
      <c r="E14" s="66">
        <f t="shared" si="0"/>
        <v>0.45806979018171895</v>
      </c>
    </row>
    <row r="15" spans="1:5" s="3" customFormat="1" ht="12.75">
      <c r="A15" s="60">
        <v>1</v>
      </c>
      <c r="B15" s="1" t="s">
        <v>56</v>
      </c>
      <c r="C15" s="56">
        <v>73000</v>
      </c>
      <c r="D15" s="56">
        <v>32676.54</v>
      </c>
      <c r="E15" s="67">
        <f t="shared" si="0"/>
        <v>0.44762383561643837</v>
      </c>
    </row>
    <row r="16" spans="1:5" s="30" customFormat="1" ht="12.75">
      <c r="A16" s="68">
        <v>2</v>
      </c>
      <c r="B16" s="1" t="s">
        <v>57</v>
      </c>
      <c r="C16" s="56">
        <v>353610</v>
      </c>
      <c r="D16" s="56">
        <v>122733.46</v>
      </c>
      <c r="E16" s="9">
        <f t="shared" si="0"/>
        <v>0.34708707332937416</v>
      </c>
    </row>
    <row r="17" spans="1:5" s="3" customFormat="1" ht="18" customHeight="1">
      <c r="A17" s="68">
        <v>3</v>
      </c>
      <c r="B17" s="1" t="s">
        <v>58</v>
      </c>
      <c r="C17" s="56">
        <v>6600</v>
      </c>
      <c r="D17" s="56">
        <v>3145.6</v>
      </c>
      <c r="E17" s="9">
        <f t="shared" si="0"/>
        <v>0.4766060606060606</v>
      </c>
    </row>
    <row r="18" spans="1:5" s="15" customFormat="1" ht="18" customHeight="1">
      <c r="A18" s="68">
        <v>4</v>
      </c>
      <c r="B18" s="1" t="s">
        <v>12</v>
      </c>
      <c r="C18" s="56">
        <f>SUM(C19:C20)</f>
        <v>1195600</v>
      </c>
      <c r="D18" s="56">
        <f>SUM(D19:D20)</f>
        <v>577581.73</v>
      </c>
      <c r="E18" s="9">
        <f t="shared" si="0"/>
        <v>0.4830894362663098</v>
      </c>
    </row>
    <row r="19" spans="1:5" s="3" customFormat="1" ht="18" customHeight="1">
      <c r="A19" s="69"/>
      <c r="B19" s="69" t="s">
        <v>13</v>
      </c>
      <c r="C19" s="56">
        <v>1120000</v>
      </c>
      <c r="D19" s="56">
        <v>552761.23</v>
      </c>
      <c r="E19" s="9">
        <f t="shared" si="0"/>
        <v>0.4935368125</v>
      </c>
    </row>
    <row r="20" spans="1:5" s="3" customFormat="1" ht="18" customHeight="1">
      <c r="A20" s="69"/>
      <c r="B20" s="69" t="s">
        <v>59</v>
      </c>
      <c r="C20" s="56">
        <v>75600</v>
      </c>
      <c r="D20" s="56">
        <v>24820.5</v>
      </c>
      <c r="E20" s="9">
        <f t="shared" si="0"/>
        <v>0.3283134920634921</v>
      </c>
    </row>
    <row r="21" spans="1:5" s="3" customFormat="1" ht="26.25" customHeight="1">
      <c r="A21" s="68">
        <v>5</v>
      </c>
      <c r="B21" s="70" t="s">
        <v>73</v>
      </c>
      <c r="C21" s="56">
        <v>276800</v>
      </c>
      <c r="D21" s="56">
        <v>134358.32</v>
      </c>
      <c r="E21" s="9">
        <f t="shared" si="0"/>
        <v>0.4853985549132948</v>
      </c>
    </row>
    <row r="22" spans="1:5" s="3" customFormat="1" ht="26.25" customHeight="1">
      <c r="A22" s="68"/>
      <c r="B22" s="70" t="s">
        <v>74</v>
      </c>
      <c r="C22" s="56">
        <v>220000</v>
      </c>
      <c r="D22" s="56">
        <v>105661.52</v>
      </c>
      <c r="E22" s="9">
        <f t="shared" si="0"/>
        <v>0.4802796363636364</v>
      </c>
    </row>
    <row r="23" spans="1:5" s="3" customFormat="1" ht="18" customHeight="1">
      <c r="A23" s="68">
        <v>6</v>
      </c>
      <c r="B23" s="1" t="s">
        <v>61</v>
      </c>
      <c r="C23" s="56">
        <v>14500</v>
      </c>
      <c r="D23" s="56">
        <v>8181.5</v>
      </c>
      <c r="E23" s="9">
        <f t="shared" si="0"/>
        <v>0.5642413793103448</v>
      </c>
    </row>
    <row r="24" spans="1:5" s="3" customFormat="1" ht="18" customHeight="1">
      <c r="A24" s="68">
        <v>7</v>
      </c>
      <c r="B24" s="1" t="s">
        <v>17</v>
      </c>
      <c r="C24" s="56">
        <v>23000</v>
      </c>
      <c r="D24" s="56">
        <v>11402.84</v>
      </c>
      <c r="E24" s="9">
        <f t="shared" si="0"/>
        <v>0.49577565217391306</v>
      </c>
    </row>
    <row r="25" spans="1:5" s="3" customFormat="1" ht="18" customHeight="1">
      <c r="A25" s="6" t="s">
        <v>19</v>
      </c>
      <c r="B25" s="7" t="s">
        <v>62</v>
      </c>
      <c r="C25" s="48">
        <f>C4-C14</f>
        <v>0</v>
      </c>
      <c r="D25" s="48">
        <f>D4-D14</f>
        <v>9648.310000000172</v>
      </c>
      <c r="E25" s="9"/>
    </row>
    <row r="26" spans="1:5" s="3" customFormat="1" ht="18" customHeight="1">
      <c r="A26" s="6" t="s">
        <v>75</v>
      </c>
      <c r="B26" s="7" t="s">
        <v>76</v>
      </c>
      <c r="C26" s="1">
        <v>7000</v>
      </c>
      <c r="D26" s="1">
        <v>0</v>
      </c>
      <c r="E26" s="1"/>
    </row>
    <row r="27" spans="1:5" s="3" customFormat="1" ht="18" customHeight="1">
      <c r="A27"/>
      <c r="B27"/>
      <c r="C27"/>
      <c r="D27"/>
      <c r="E27"/>
    </row>
    <row r="28" spans="1:5" s="21" customFormat="1" ht="18" customHeight="1">
      <c r="A28" s="85" t="s">
        <v>85</v>
      </c>
      <c r="B28" s="85"/>
      <c r="C28" s="85"/>
      <c r="D28" s="85"/>
      <c r="E28" s="85"/>
    </row>
    <row r="29" spans="1:5" s="21" customFormat="1" ht="18" customHeight="1">
      <c r="A29" s="71"/>
      <c r="B29" s="71"/>
      <c r="C29" s="71"/>
      <c r="D29" s="71"/>
      <c r="E29" s="71"/>
    </row>
    <row r="30" spans="1:5" s="3" customFormat="1" ht="25.5">
      <c r="A30" s="63" t="s">
        <v>29</v>
      </c>
      <c r="B30" s="63"/>
      <c r="C30" s="75" t="s">
        <v>1</v>
      </c>
      <c r="D30" s="76" t="s">
        <v>31</v>
      </c>
      <c r="E30" s="71"/>
    </row>
    <row r="31" spans="1:5" s="30" customFormat="1" ht="15" customHeight="1">
      <c r="A31" s="63" t="s">
        <v>0</v>
      </c>
      <c r="B31" s="63"/>
      <c r="C31" s="72">
        <v>113825.05</v>
      </c>
      <c r="D31" s="72"/>
      <c r="E31" s="71"/>
    </row>
    <row r="32" spans="1:5" s="3" customFormat="1" ht="15" customHeight="1">
      <c r="A32" s="63" t="s">
        <v>63</v>
      </c>
      <c r="B32" s="63"/>
      <c r="C32" s="72">
        <v>230372.53</v>
      </c>
      <c r="D32" s="72"/>
      <c r="E32" s="71"/>
    </row>
    <row r="33" spans="1:5" s="15" customFormat="1" ht="18" customHeight="1">
      <c r="A33"/>
      <c r="B33"/>
      <c r="C33"/>
      <c r="D33"/>
      <c r="E33"/>
    </row>
  </sheetData>
  <mergeCells count="2">
    <mergeCell ref="A1:E1"/>
    <mergeCell ref="A28:E28"/>
  </mergeCells>
  <printOptions/>
  <pageMargins left="0.75" right="0.73" top="0.66" bottom="0.43" header="0.17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/>
  <dimension ref="A1:E30"/>
  <sheetViews>
    <sheetView workbookViewId="0" topLeftCell="A2">
      <selection activeCell="C31" sqref="C31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40.5" customHeight="1">
      <c r="A1" s="84" t="s">
        <v>82</v>
      </c>
      <c r="B1" s="84"/>
      <c r="C1" s="84"/>
      <c r="D1" s="84"/>
      <c r="E1" s="84"/>
    </row>
    <row r="2" spans="1:5" ht="58.5" customHeight="1">
      <c r="A2" s="29" t="s">
        <v>25</v>
      </c>
      <c r="B2" s="29" t="s">
        <v>2</v>
      </c>
      <c r="C2" s="53" t="s">
        <v>86</v>
      </c>
      <c r="D2" s="54" t="s">
        <v>39</v>
      </c>
      <c r="E2" s="4" t="s">
        <v>28</v>
      </c>
    </row>
    <row r="3" spans="1:5" s="43" customFormat="1" ht="15" customHeight="1">
      <c r="A3" s="5">
        <v>1</v>
      </c>
      <c r="B3" s="55">
        <v>2</v>
      </c>
      <c r="C3" s="55">
        <v>3</v>
      </c>
      <c r="D3" s="55">
        <v>4</v>
      </c>
      <c r="E3" s="5">
        <v>5</v>
      </c>
    </row>
    <row r="4" spans="1:5" ht="16.5" customHeight="1">
      <c r="A4" s="6" t="s">
        <v>3</v>
      </c>
      <c r="B4" s="7" t="s">
        <v>4</v>
      </c>
      <c r="C4" s="8">
        <f>SUM(C5,C8,C9)</f>
        <v>13850000</v>
      </c>
      <c r="D4" s="8">
        <f>SUM(D5,D8,D9)</f>
        <v>7058267</v>
      </c>
      <c r="E4" s="73">
        <f aca="true" t="shared" si="0" ref="E4:E22">D4/C4</f>
        <v>0.5096221660649819</v>
      </c>
    </row>
    <row r="5" spans="1:5" ht="18" customHeight="1">
      <c r="A5" s="5">
        <v>1</v>
      </c>
      <c r="B5" s="1" t="s">
        <v>46</v>
      </c>
      <c r="C5" s="56">
        <f>SUM(C6:C7)</f>
        <v>13725000</v>
      </c>
      <c r="D5" s="56">
        <f>SUM(D6:D7)</f>
        <v>7032860</v>
      </c>
      <c r="E5" s="9">
        <f t="shared" si="0"/>
        <v>0.5124123861566484</v>
      </c>
    </row>
    <row r="6" spans="1:5" ht="18" customHeight="1">
      <c r="A6" s="57"/>
      <c r="B6" s="57" t="s">
        <v>47</v>
      </c>
      <c r="C6" s="58">
        <v>10265000</v>
      </c>
      <c r="D6" s="58">
        <v>4444391</v>
      </c>
      <c r="E6" s="67">
        <f t="shared" si="0"/>
        <v>0.43296551388212373</v>
      </c>
    </row>
    <row r="7" spans="1:5" ht="24.75" customHeight="1">
      <c r="A7" s="57"/>
      <c r="B7" s="61" t="s">
        <v>64</v>
      </c>
      <c r="C7" s="58">
        <v>3460000</v>
      </c>
      <c r="D7" s="58">
        <v>2588469</v>
      </c>
      <c r="E7" s="67">
        <f t="shared" si="0"/>
        <v>0.7481124277456648</v>
      </c>
    </row>
    <row r="8" spans="1:5" ht="18" customHeight="1">
      <c r="A8" s="60">
        <v>2</v>
      </c>
      <c r="B8" s="1" t="s">
        <v>54</v>
      </c>
      <c r="C8" s="56">
        <v>65000</v>
      </c>
      <c r="D8" s="56">
        <v>18748</v>
      </c>
      <c r="E8" s="9">
        <f t="shared" si="0"/>
        <v>0.2884307692307692</v>
      </c>
    </row>
    <row r="9" spans="1:5" ht="18" customHeight="1">
      <c r="A9" s="60">
        <v>3</v>
      </c>
      <c r="B9" s="1" t="s">
        <v>53</v>
      </c>
      <c r="C9" s="56">
        <v>60000</v>
      </c>
      <c r="D9" s="56">
        <v>6659</v>
      </c>
      <c r="E9" s="9">
        <f t="shared" si="0"/>
        <v>0.11098333333333334</v>
      </c>
    </row>
    <row r="10" spans="1:5" ht="18" customHeight="1">
      <c r="A10" s="6" t="s">
        <v>10</v>
      </c>
      <c r="B10" s="74" t="s">
        <v>55</v>
      </c>
      <c r="C10" s="48">
        <f>SUM(C11,C12,C14,C15,C18,C19,C20,C21,C22)</f>
        <v>14060500</v>
      </c>
      <c r="D10" s="48">
        <f>SUM(D11,D12,D14,D15,D18,D19,D20,D21,D22)</f>
        <v>7297576</v>
      </c>
      <c r="E10" s="73">
        <f t="shared" si="0"/>
        <v>0.5190125528964119</v>
      </c>
    </row>
    <row r="11" spans="1:5" s="15" customFormat="1" ht="15.75" customHeight="1">
      <c r="A11" s="60">
        <v>1</v>
      </c>
      <c r="B11" s="1" t="s">
        <v>56</v>
      </c>
      <c r="C11" s="56">
        <v>950000</v>
      </c>
      <c r="D11" s="56">
        <v>473833</v>
      </c>
      <c r="E11" s="9">
        <f t="shared" si="0"/>
        <v>0.4987715789473684</v>
      </c>
    </row>
    <row r="12" spans="1:5" s="15" customFormat="1" ht="12.75">
      <c r="A12" s="60">
        <v>2</v>
      </c>
      <c r="B12" s="1" t="s">
        <v>57</v>
      </c>
      <c r="C12" s="56">
        <v>3000000</v>
      </c>
      <c r="D12" s="56">
        <v>1633971</v>
      </c>
      <c r="E12" s="9">
        <f t="shared" si="0"/>
        <v>0.544657</v>
      </c>
    </row>
    <row r="13" spans="1:5" s="15" customFormat="1" ht="12.75">
      <c r="A13" s="60"/>
      <c r="B13" s="1" t="s">
        <v>69</v>
      </c>
      <c r="C13" s="56">
        <v>2330000</v>
      </c>
      <c r="D13" s="56">
        <v>1155630</v>
      </c>
      <c r="E13" s="9">
        <f t="shared" si="0"/>
        <v>0.4959785407725322</v>
      </c>
    </row>
    <row r="14" spans="1:5" s="3" customFormat="1" ht="18" customHeight="1">
      <c r="A14" s="60">
        <v>3</v>
      </c>
      <c r="B14" s="1" t="s">
        <v>58</v>
      </c>
      <c r="C14" s="56">
        <v>90000</v>
      </c>
      <c r="D14" s="56">
        <v>55846</v>
      </c>
      <c r="E14" s="9">
        <f t="shared" si="0"/>
        <v>0.6205111111111111</v>
      </c>
    </row>
    <row r="15" spans="1:5" s="21" customFormat="1" ht="18" customHeight="1">
      <c r="A15" s="60">
        <v>4</v>
      </c>
      <c r="B15" s="1" t="s">
        <v>65</v>
      </c>
      <c r="C15" s="56">
        <f>SUM(C16,C17)</f>
        <v>7780000</v>
      </c>
      <c r="D15" s="56">
        <f>SUM(D16,D17)</f>
        <v>3946514</v>
      </c>
      <c r="E15" s="9">
        <f t="shared" si="0"/>
        <v>0.5072640102827763</v>
      </c>
    </row>
    <row r="16" spans="1:5" s="3" customFormat="1" ht="12.75">
      <c r="A16" s="62"/>
      <c r="B16" s="57" t="s">
        <v>13</v>
      </c>
      <c r="C16" s="58">
        <v>7100000</v>
      </c>
      <c r="D16" s="51">
        <v>3518348</v>
      </c>
      <c r="E16" s="67">
        <f t="shared" si="0"/>
        <v>0.4955419718309859</v>
      </c>
    </row>
    <row r="17" spans="1:5" s="30" customFormat="1" ht="12.75">
      <c r="A17" s="62"/>
      <c r="B17" s="57" t="s">
        <v>66</v>
      </c>
      <c r="C17" s="58">
        <v>680000</v>
      </c>
      <c r="D17" s="51">
        <v>428166</v>
      </c>
      <c r="E17" s="67">
        <f t="shared" si="0"/>
        <v>0.6296558823529412</v>
      </c>
    </row>
    <row r="18" spans="1:5" s="3" customFormat="1" ht="27" customHeight="1">
      <c r="A18" s="60">
        <v>5</v>
      </c>
      <c r="B18" s="70" t="s">
        <v>60</v>
      </c>
      <c r="C18" s="56">
        <v>1600000</v>
      </c>
      <c r="D18" s="56">
        <v>843945</v>
      </c>
      <c r="E18" s="9">
        <f t="shared" si="0"/>
        <v>0.527465625</v>
      </c>
    </row>
    <row r="19" spans="1:5" s="15" customFormat="1" ht="18" customHeight="1">
      <c r="A19" s="60">
        <v>6</v>
      </c>
      <c r="B19" s="1" t="s">
        <v>61</v>
      </c>
      <c r="C19" s="56">
        <v>38000</v>
      </c>
      <c r="D19" s="56">
        <v>20305</v>
      </c>
      <c r="E19" s="9">
        <f t="shared" si="0"/>
        <v>0.5343421052631578</v>
      </c>
    </row>
    <row r="20" spans="1:5" s="3" customFormat="1" ht="18" customHeight="1">
      <c r="A20" s="60">
        <v>7</v>
      </c>
      <c r="B20" s="1" t="s">
        <v>17</v>
      </c>
      <c r="C20" s="56">
        <v>600000</v>
      </c>
      <c r="D20" s="56">
        <v>322596</v>
      </c>
      <c r="E20" s="9">
        <f t="shared" si="0"/>
        <v>0.53766</v>
      </c>
    </row>
    <row r="21" spans="1:5" s="3" customFormat="1" ht="18" customHeight="1">
      <c r="A21" s="60">
        <v>8</v>
      </c>
      <c r="B21" s="1" t="s">
        <v>67</v>
      </c>
      <c r="C21" s="56">
        <v>1500</v>
      </c>
      <c r="D21" s="56">
        <v>566</v>
      </c>
      <c r="E21" s="9">
        <f t="shared" si="0"/>
        <v>0.37733333333333335</v>
      </c>
    </row>
    <row r="22" spans="1:5" s="3" customFormat="1" ht="18" customHeight="1">
      <c r="A22" s="60">
        <v>9</v>
      </c>
      <c r="B22" s="1" t="s">
        <v>68</v>
      </c>
      <c r="C22" s="56">
        <v>1000</v>
      </c>
      <c r="D22" s="56"/>
      <c r="E22" s="9">
        <f t="shared" si="0"/>
        <v>0</v>
      </c>
    </row>
    <row r="23" spans="1:5" s="3" customFormat="1" ht="18" customHeight="1">
      <c r="A23" s="60">
        <v>10</v>
      </c>
      <c r="B23" s="1" t="s">
        <v>20</v>
      </c>
      <c r="C23" s="56">
        <f>C4-C10</f>
        <v>-210500</v>
      </c>
      <c r="D23" s="56">
        <f>D4-D10</f>
        <v>-239309</v>
      </c>
      <c r="E23" s="9"/>
    </row>
    <row r="24" spans="1:5" s="3" customFormat="1" ht="18" customHeight="1">
      <c r="A24"/>
      <c r="B24"/>
      <c r="C24"/>
      <c r="D24"/>
      <c r="E24"/>
    </row>
    <row r="25" spans="1:5" s="3" customFormat="1" ht="18" customHeight="1">
      <c r="A25"/>
      <c r="B25"/>
      <c r="C25"/>
      <c r="D25"/>
      <c r="E25"/>
    </row>
    <row r="26" spans="1:5" s="3" customFormat="1" ht="18" customHeight="1">
      <c r="A26" s="85" t="s">
        <v>85</v>
      </c>
      <c r="B26" s="85"/>
      <c r="C26" s="85"/>
      <c r="D26" s="85"/>
      <c r="E26" s="85"/>
    </row>
    <row r="27" spans="1:5" s="3" customFormat="1" ht="18" customHeight="1">
      <c r="A27" s="71"/>
      <c r="B27" s="71"/>
      <c r="C27" s="71"/>
      <c r="D27" s="71"/>
      <c r="E27" s="71"/>
    </row>
    <row r="28" spans="1:5" s="21" customFormat="1" ht="27" customHeight="1">
      <c r="A28" s="63" t="s">
        <v>29</v>
      </c>
      <c r="B28" s="63"/>
      <c r="C28" s="75" t="s">
        <v>1</v>
      </c>
      <c r="D28" s="76" t="s">
        <v>31</v>
      </c>
      <c r="E28" s="71"/>
    </row>
    <row r="29" spans="1:5" s="21" customFormat="1" ht="18" customHeight="1">
      <c r="A29" s="63" t="s">
        <v>0</v>
      </c>
      <c r="B29" s="63"/>
      <c r="C29" s="72">
        <v>1213686.98</v>
      </c>
      <c r="D29" s="72"/>
      <c r="E29" s="71"/>
    </row>
    <row r="30" spans="1:5" s="3" customFormat="1" ht="16.5" customHeight="1">
      <c r="A30" s="63" t="s">
        <v>63</v>
      </c>
      <c r="B30" s="63"/>
      <c r="C30" s="72">
        <v>311120.26</v>
      </c>
      <c r="D30" s="72"/>
      <c r="E30" s="71"/>
    </row>
  </sheetData>
  <mergeCells count="2">
    <mergeCell ref="A1:E1"/>
    <mergeCell ref="A26:E26"/>
  </mergeCells>
  <printOptions/>
  <pageMargins left="0.75" right="0.75" top="0.59" bottom="0.43" header="0.17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kbaza</cp:lastModifiedBy>
  <cp:lastPrinted>2011-08-19T09:12:18Z</cp:lastPrinted>
  <dcterms:created xsi:type="dcterms:W3CDTF">1997-02-26T13:46:56Z</dcterms:created>
  <dcterms:modified xsi:type="dcterms:W3CDTF">2012-08-07T13:35:08Z</dcterms:modified>
  <cp:category/>
  <cp:version/>
  <cp:contentType/>
  <cp:contentStatus/>
</cp:coreProperties>
</file>