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miany" sheetId="1" r:id="rId1"/>
  </sheets>
  <definedNames>
    <definedName name="_xlnm.Print_Area" localSheetId="0">'Zmiany'!$A$1:$AK$59</definedName>
    <definedName name="_xlnm.Print_Titles" localSheetId="0">'Zmiany'!$A:$C</definedName>
  </definedNames>
  <calcPr fullCalcOnLoad="1"/>
</workbook>
</file>

<file path=xl/comments1.xml><?xml version="1.0" encoding="utf-8"?>
<comments xmlns="http://schemas.openxmlformats.org/spreadsheetml/2006/main">
  <authors>
    <author>kbmgr</author>
  </authors>
  <commentList>
    <comment ref="M35" authorId="0">
      <text>
        <r>
          <rPr>
            <b/>
            <sz val="8"/>
            <rFont val="Tahoma"/>
            <family val="0"/>
          </rPr>
          <t>kbmgr:</t>
        </r>
        <r>
          <rPr>
            <sz val="8"/>
            <rFont val="Tahoma"/>
            <family val="0"/>
          </rPr>
          <t xml:space="preserve">
W FK Planie był wprowadzony wniosek Uchwałą XLVI/1053/2010 ale wyprowadzony A i ponownie wprowadzony w 10.2010 (zmiany w planowaniu)</t>
        </r>
      </text>
    </comment>
    <comment ref="M45" authorId="0">
      <text>
        <r>
          <rPr>
            <b/>
            <sz val="8"/>
            <rFont val="Tahoma"/>
            <family val="0"/>
          </rPr>
          <t>kbmgr:</t>
        </r>
        <r>
          <rPr>
            <sz val="8"/>
            <rFont val="Tahoma"/>
            <family val="0"/>
          </rPr>
          <t xml:space="preserve">
W FK Planie był wprowadzony wniosek Uchwałą XLVI/1053/2010 ale wyprowadzony A i ponownie wprowadzony w 10.2010 (zmiany w planowaniu)</t>
        </r>
      </text>
    </comment>
  </commentList>
</comments>
</file>

<file path=xl/sharedStrings.xml><?xml version="1.0" encoding="utf-8"?>
<sst xmlns="http://schemas.openxmlformats.org/spreadsheetml/2006/main" count="105" uniqueCount="55">
  <si>
    <t>Środki unijne</t>
  </si>
  <si>
    <t>Wkład własny</t>
  </si>
  <si>
    <t>INTERFACE</t>
  </si>
  <si>
    <t>SEGMENT</t>
  </si>
  <si>
    <t>TROLLEY</t>
  </si>
  <si>
    <t>DISKE</t>
  </si>
  <si>
    <t>Wkład krajowy</t>
  </si>
  <si>
    <t>Niekwalifik.</t>
  </si>
  <si>
    <t>Łącznie</t>
  </si>
  <si>
    <t xml:space="preserve"> </t>
  </si>
  <si>
    <t>SUMA zmian z Uchwały</t>
  </si>
  <si>
    <t>UCHWAŁY ZMIENIAJĄCE PLAN</t>
  </si>
  <si>
    <t>Rozwój komunikacji rowerowej aglomeracji trójmiejskiej</t>
  </si>
  <si>
    <t>Wdrożenie zintegrowanego systemu zarządzania ruchem TRISTAR</t>
  </si>
  <si>
    <t>Ochrona wód Zatoki Gdańskiej</t>
  </si>
  <si>
    <t>Rozwój elektronicznych usług publicznych w Gdyni</t>
  </si>
  <si>
    <t>Pomorski Park Naukowo-Technologiczny - rozbudowa etap 3</t>
  </si>
  <si>
    <t>Mój Biznes II</t>
  </si>
  <si>
    <t>SouthNorth-Axis</t>
  </si>
  <si>
    <t>Pomorski Park Naukowo technologiczny - rozbudowa etap 4</t>
  </si>
  <si>
    <t>DesignSHIP</t>
  </si>
  <si>
    <t>Baltic Fashion</t>
  </si>
  <si>
    <t>Leonardo da Vinci</t>
  </si>
  <si>
    <t>Praktyka czyni mistrza</t>
  </si>
  <si>
    <t>Odkryj moje możliwości</t>
  </si>
  <si>
    <t>Rozbudowa przystani rybackiej w Gdyni - Obłuże etap I</t>
  </si>
  <si>
    <t>Rozbudowa przystani rybackiej w Gdyni - Obłuże etap II</t>
  </si>
  <si>
    <t>Rozbudowa przystani rybackiej w Gdyni - Oksywie etap II</t>
  </si>
  <si>
    <t>Plan po zmianach według stanu na 31.12.2011r.</t>
  </si>
  <si>
    <t>SMART CITIES</t>
  </si>
  <si>
    <t xml:space="preserve">Comenius, Socrates </t>
  </si>
  <si>
    <t>Przebudowa i rozbudowa Szkoły Muzycznej w Gdyni</t>
  </si>
  <si>
    <t>Dojrzała Przedsiębiorczość - Innowacyjny model preinkubacji ocób 50+</t>
  </si>
  <si>
    <t>Rodzina Bliżej siebie</t>
  </si>
  <si>
    <t>Budowa małej infrastruktury na obszarze Kępy Redłowskiej</t>
  </si>
  <si>
    <t>PYDOS - Przeciwdziałanie wykluczeniu młodzieży poprzez sport</t>
  </si>
  <si>
    <t>BGLC</t>
  </si>
  <si>
    <t>Uchwała RM Nr XVII/313/12 z dn. 22.02.2012r.</t>
  </si>
  <si>
    <t>Uchwała RM Nr XVIII/333/12 z dn. 28.03.2012r.</t>
  </si>
  <si>
    <t>Uchwała RM Nr XIX/362/12 z dn. 25.04.2012r.</t>
  </si>
  <si>
    <t>Uchwała RM nr XXI/400/12 z dn. 27.06.2012r.</t>
  </si>
  <si>
    <t>Uchwała RM Nr XXII/444/12 z dnia 29.08.2012r.</t>
  </si>
  <si>
    <t>Uchwała RM Nr XXIII/487/12 z dnia 26.09.2012r.</t>
  </si>
  <si>
    <t>Uchwała RM Nr XXV/534/12 z dnia 28.11.2012r.</t>
  </si>
  <si>
    <t>Planowane wydatki wg. Uchwały nr XV/278/11 z dnia 1 stycznia 2012r.</t>
  </si>
  <si>
    <t>Uchwała RM Nr XXIV/495/12 z dnia 31.10.2012r.</t>
  </si>
  <si>
    <t>Dynamika morskiego rynku pracy</t>
  </si>
  <si>
    <t>Budowa ul. Węglowej i tunelu pod torami - I etap</t>
  </si>
  <si>
    <t>Zarządzenie ZP 9055/12/VI/K z dnia 18.12.2012r.</t>
  </si>
  <si>
    <t>Good governance and cooperation - Dobre zarządzanie i współpraca</t>
  </si>
  <si>
    <t>(Niepełno)Sprawni, Aktywni, Kreatywni</t>
  </si>
  <si>
    <t>Urzędnik na plus III</t>
  </si>
  <si>
    <t xml:space="preserve"> Dokument zmieniający</t>
  </si>
  <si>
    <t xml:space="preserve">Projekt   </t>
  </si>
  <si>
    <t>II. Zmiany w planie wydatków na realizację programów finansowanych z udziałem środków, o których mowa w art.. 5 ust. 1 pkt 2 i 3, dokonane w trakcie roku budżetowego 2012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</si>
</sst>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7">
    <font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" fontId="2" fillId="0" borderId="1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/>
    </xf>
    <xf numFmtId="4" fontId="1" fillId="0" borderId="3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/>
    </xf>
    <xf numFmtId="4" fontId="2" fillId="0" borderId="4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25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17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2" fillId="0" borderId="23" xfId="0" applyFont="1" applyBorder="1" applyAlignment="1">
      <alignment horizontal="left" vertical="center"/>
    </xf>
    <xf numFmtId="0" fontId="1" fillId="0" borderId="14" xfId="0" applyFont="1" applyBorder="1" applyAlignment="1">
      <alignment horizontal="right"/>
    </xf>
    <xf numFmtId="0" fontId="2" fillId="0" borderId="5" xfId="0" applyFont="1" applyBorder="1" applyAlignment="1">
      <alignment textRotation="90" wrapText="1"/>
    </xf>
    <xf numFmtId="0" fontId="2" fillId="0" borderId="5" xfId="0" applyFont="1" applyFill="1" applyBorder="1" applyAlignment="1">
      <alignment textRotation="90" wrapText="1"/>
    </xf>
    <xf numFmtId="0" fontId="2" fillId="0" borderId="8" xfId="0" applyFont="1" applyBorder="1" applyAlignment="1">
      <alignment horizontal="center" textRotation="90" wrapText="1"/>
    </xf>
    <xf numFmtId="0" fontId="2" fillId="0" borderId="1" xfId="0" applyFont="1" applyFill="1" applyBorder="1" applyAlignment="1">
      <alignment textRotation="90" wrapText="1"/>
    </xf>
    <xf numFmtId="0" fontId="1" fillId="0" borderId="0" xfId="0" applyFont="1" applyFill="1" applyAlignment="1">
      <alignment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horizontal="center" vertical="center" textRotation="90"/>
    </xf>
    <xf numFmtId="4" fontId="1" fillId="0" borderId="0" xfId="0" applyNumberFormat="1" applyFont="1" applyFill="1" applyAlignment="1">
      <alignment/>
    </xf>
    <xf numFmtId="0" fontId="2" fillId="0" borderId="22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left" vertical="top" wrapText="1"/>
    </xf>
    <xf numFmtId="0" fontId="1" fillId="0" borderId="18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2" fillId="0" borderId="13" xfId="0" applyFont="1" applyBorder="1" applyAlignment="1">
      <alignment horizontal="center" vertical="top"/>
    </xf>
    <xf numFmtId="0" fontId="6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3</xdr:col>
      <xdr:colOff>9525</xdr:colOff>
      <xdr:row>4</xdr:row>
      <xdr:rowOff>9525</xdr:rowOff>
    </xdr:to>
    <xdr:sp>
      <xdr:nvSpPr>
        <xdr:cNvPr id="1" name="Line 4"/>
        <xdr:cNvSpPr>
          <a:spLocks/>
        </xdr:cNvSpPr>
      </xdr:nvSpPr>
      <xdr:spPr>
        <a:xfrm flipH="1" flipV="1">
          <a:off x="9525" y="590550"/>
          <a:ext cx="27527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59"/>
  <sheetViews>
    <sheetView showGridLines="0" tabSelected="1" view="pageBreakPreview" zoomScaleSheetLayoutView="100" workbookViewId="0" topLeftCell="A1">
      <pane xSplit="3" ySplit="4" topLeftCell="I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I1"/>
    </sheetView>
  </sheetViews>
  <sheetFormatPr defaultColWidth="9.00390625" defaultRowHeight="12.75"/>
  <cols>
    <col min="1" max="1" width="5.375" style="38" customWidth="1"/>
    <col min="2" max="2" width="16.375" style="38" customWidth="1"/>
    <col min="3" max="3" width="14.375" style="38" customWidth="1"/>
    <col min="4" max="4" width="10.00390625" style="38" bestFit="1" customWidth="1"/>
    <col min="5" max="5" width="8.75390625" style="38" bestFit="1" customWidth="1"/>
    <col min="6" max="6" width="10.875" style="38" bestFit="1" customWidth="1"/>
    <col min="7" max="7" width="11.375" style="38" bestFit="1" customWidth="1"/>
    <col min="8" max="8" width="7.25390625" style="38" bestFit="1" customWidth="1"/>
    <col min="9" max="12" width="8.75390625" style="38" bestFit="1" customWidth="1"/>
    <col min="13" max="14" width="11.375" style="38" bestFit="1" customWidth="1"/>
    <col min="15" max="20" width="8.75390625" style="38" bestFit="1" customWidth="1"/>
    <col min="21" max="21" width="10.875" style="38" bestFit="1" customWidth="1"/>
    <col min="22" max="22" width="10.00390625" style="38" bestFit="1" customWidth="1"/>
    <col min="23" max="25" width="8.75390625" style="38" bestFit="1" customWidth="1"/>
    <col min="26" max="28" width="10.00390625" style="38" bestFit="1" customWidth="1"/>
    <col min="29" max="29" width="12.375" style="38" hidden="1" customWidth="1"/>
    <col min="30" max="30" width="10.00390625" style="38" bestFit="1" customWidth="1"/>
    <col min="31" max="31" width="10.625" style="38" bestFit="1" customWidth="1"/>
    <col min="32" max="32" width="10.875" style="38" bestFit="1" customWidth="1"/>
    <col min="33" max="33" width="11.75390625" style="38" bestFit="1" customWidth="1"/>
    <col min="34" max="35" width="9.25390625" style="38" bestFit="1" customWidth="1"/>
    <col min="36" max="36" width="11.375" style="38" customWidth="1"/>
    <col min="37" max="37" width="9.25390625" style="38" customWidth="1"/>
    <col min="38" max="38" width="13.875" style="38" bestFit="1" customWidth="1"/>
    <col min="39" max="39" width="12.75390625" style="38" bestFit="1" customWidth="1"/>
    <col min="40" max="16384" width="9.125" style="38" customWidth="1"/>
  </cols>
  <sheetData>
    <row r="1" spans="1:11" ht="33" customHeight="1">
      <c r="A1" s="72" t="s">
        <v>54</v>
      </c>
      <c r="B1" s="72"/>
      <c r="C1" s="72"/>
      <c r="D1" s="72"/>
      <c r="E1" s="72"/>
      <c r="F1" s="72"/>
      <c r="G1" s="72"/>
      <c r="H1" s="72"/>
      <c r="I1" s="72"/>
      <c r="J1" s="58"/>
      <c r="K1" s="58"/>
    </row>
    <row r="2" ht="13.5" thickBot="1"/>
    <row r="3" spans="1:37" s="46" customFormat="1" ht="12.75" thickBot="1">
      <c r="A3" s="39"/>
      <c r="B3" s="40"/>
      <c r="C3" s="41"/>
      <c r="D3" s="42">
        <v>1</v>
      </c>
      <c r="E3" s="42">
        <v>2</v>
      </c>
      <c r="F3" s="42">
        <v>3</v>
      </c>
      <c r="G3" s="42">
        <v>4</v>
      </c>
      <c r="H3" s="42">
        <v>5</v>
      </c>
      <c r="I3" s="42">
        <v>6</v>
      </c>
      <c r="J3" s="42">
        <v>7</v>
      </c>
      <c r="K3" s="42">
        <v>8</v>
      </c>
      <c r="L3" s="42">
        <v>9</v>
      </c>
      <c r="M3" s="42">
        <v>10</v>
      </c>
      <c r="N3" s="42">
        <v>11</v>
      </c>
      <c r="O3" s="42">
        <v>12</v>
      </c>
      <c r="P3" s="42">
        <v>13</v>
      </c>
      <c r="Q3" s="42">
        <v>14</v>
      </c>
      <c r="R3" s="42">
        <v>15</v>
      </c>
      <c r="S3" s="42">
        <v>16</v>
      </c>
      <c r="T3" s="42">
        <v>17</v>
      </c>
      <c r="U3" s="42">
        <v>18</v>
      </c>
      <c r="V3" s="42">
        <v>19</v>
      </c>
      <c r="W3" s="42">
        <v>20</v>
      </c>
      <c r="X3" s="43">
        <v>21</v>
      </c>
      <c r="Y3" s="44">
        <v>22</v>
      </c>
      <c r="Z3" s="42">
        <v>23</v>
      </c>
      <c r="AA3" s="42">
        <v>24</v>
      </c>
      <c r="AB3" s="43">
        <v>25</v>
      </c>
      <c r="AC3" s="45" t="s">
        <v>10</v>
      </c>
      <c r="AD3" s="44">
        <v>26</v>
      </c>
      <c r="AE3" s="44">
        <v>27</v>
      </c>
      <c r="AF3" s="44">
        <v>28</v>
      </c>
      <c r="AG3" s="44">
        <v>29</v>
      </c>
      <c r="AH3" s="44">
        <v>30</v>
      </c>
      <c r="AI3" s="44">
        <v>31</v>
      </c>
      <c r="AJ3" s="44">
        <v>32</v>
      </c>
      <c r="AK3" s="44">
        <v>33</v>
      </c>
    </row>
    <row r="4" spans="1:37" s="46" customFormat="1" ht="74.25" thickBot="1">
      <c r="A4" s="47" t="s">
        <v>52</v>
      </c>
      <c r="B4" s="48"/>
      <c r="C4" s="71" t="s">
        <v>53</v>
      </c>
      <c r="D4" s="49" t="s">
        <v>17</v>
      </c>
      <c r="E4" s="49" t="s">
        <v>4</v>
      </c>
      <c r="F4" s="49" t="s">
        <v>12</v>
      </c>
      <c r="G4" s="49" t="s">
        <v>13</v>
      </c>
      <c r="H4" s="49" t="s">
        <v>47</v>
      </c>
      <c r="I4" s="49" t="s">
        <v>2</v>
      </c>
      <c r="J4" s="49" t="s">
        <v>18</v>
      </c>
      <c r="K4" s="49" t="s">
        <v>36</v>
      </c>
      <c r="L4" s="49" t="s">
        <v>3</v>
      </c>
      <c r="M4" s="49" t="s">
        <v>16</v>
      </c>
      <c r="N4" s="49" t="s">
        <v>19</v>
      </c>
      <c r="O4" s="49" t="s">
        <v>21</v>
      </c>
      <c r="P4" s="49" t="s">
        <v>20</v>
      </c>
      <c r="Q4" s="49" t="s">
        <v>5</v>
      </c>
      <c r="R4" s="49" t="s">
        <v>29</v>
      </c>
      <c r="S4" s="49" t="s">
        <v>46</v>
      </c>
      <c r="T4" s="49" t="s">
        <v>49</v>
      </c>
      <c r="U4" s="49" t="s">
        <v>15</v>
      </c>
      <c r="V4" s="49" t="s">
        <v>30</v>
      </c>
      <c r="W4" s="50" t="s">
        <v>22</v>
      </c>
      <c r="X4" s="49" t="s">
        <v>31</v>
      </c>
      <c r="Y4" s="50" t="s">
        <v>32</v>
      </c>
      <c r="Z4" s="50" t="s">
        <v>50</v>
      </c>
      <c r="AA4" s="50" t="s">
        <v>51</v>
      </c>
      <c r="AB4" s="50" t="s">
        <v>23</v>
      </c>
      <c r="AC4" s="51"/>
      <c r="AD4" s="52" t="s">
        <v>24</v>
      </c>
      <c r="AE4" s="52" t="s">
        <v>33</v>
      </c>
      <c r="AF4" s="52" t="s">
        <v>14</v>
      </c>
      <c r="AG4" s="52" t="s">
        <v>34</v>
      </c>
      <c r="AH4" s="52" t="s">
        <v>25</v>
      </c>
      <c r="AI4" s="52" t="s">
        <v>26</v>
      </c>
      <c r="AJ4" s="52" t="s">
        <v>27</v>
      </c>
      <c r="AK4" s="52" t="s">
        <v>35</v>
      </c>
    </row>
    <row r="5" spans="1:37" s="53" customFormat="1" ht="12.75" thickBot="1">
      <c r="A5" s="8" t="s">
        <v>44</v>
      </c>
      <c r="B5" s="7"/>
      <c r="C5" s="59" t="s">
        <v>0</v>
      </c>
      <c r="D5" s="9">
        <v>1435567</v>
      </c>
      <c r="E5" s="9">
        <v>123254</v>
      </c>
      <c r="F5" s="9">
        <v>11480000</v>
      </c>
      <c r="G5" s="9">
        <v>19929031</v>
      </c>
      <c r="H5" s="9"/>
      <c r="I5" s="9">
        <v>112200</v>
      </c>
      <c r="J5" s="9">
        <v>51000</v>
      </c>
      <c r="K5" s="9">
        <v>232900</v>
      </c>
      <c r="L5" s="9">
        <v>219629</v>
      </c>
      <c r="M5" s="9">
        <v>48220343</v>
      </c>
      <c r="N5" s="9">
        <v>37670457</v>
      </c>
      <c r="O5" s="9">
        <v>354143</v>
      </c>
      <c r="P5" s="9">
        <v>420965</v>
      </c>
      <c r="Q5" s="9"/>
      <c r="R5" s="9"/>
      <c r="S5" s="9"/>
      <c r="T5" s="9"/>
      <c r="U5" s="9">
        <v>10433488</v>
      </c>
      <c r="V5" s="9">
        <v>101895</v>
      </c>
      <c r="W5" s="9">
        <v>169254</v>
      </c>
      <c r="X5" s="10"/>
      <c r="Y5" s="9"/>
      <c r="Z5" s="11"/>
      <c r="AA5" s="9">
        <v>128521</v>
      </c>
      <c r="AB5" s="9">
        <v>7514</v>
      </c>
      <c r="AC5" s="12"/>
      <c r="AD5" s="9">
        <v>1020768</v>
      </c>
      <c r="AE5" s="9">
        <v>3526034</v>
      </c>
      <c r="AF5" s="9">
        <v>5589819</v>
      </c>
      <c r="AG5" s="9">
        <v>18822</v>
      </c>
      <c r="AH5" s="9">
        <v>153107</v>
      </c>
      <c r="AI5" s="9">
        <v>33707</v>
      </c>
      <c r="AJ5" s="9">
        <v>2631944</v>
      </c>
      <c r="AK5" s="9"/>
    </row>
    <row r="6" spans="1:37" s="53" customFormat="1" ht="12.75" thickBot="1">
      <c r="A6" s="13"/>
      <c r="B6" s="14"/>
      <c r="C6" s="60" t="s">
        <v>1</v>
      </c>
      <c r="D6" s="15"/>
      <c r="E6" s="15">
        <v>21750</v>
      </c>
      <c r="F6" s="15">
        <v>4920000</v>
      </c>
      <c r="G6" s="15">
        <v>3516888</v>
      </c>
      <c r="H6" s="15"/>
      <c r="I6" s="15">
        <v>19800</v>
      </c>
      <c r="J6" s="15">
        <v>9000</v>
      </c>
      <c r="K6" s="15">
        <v>41100</v>
      </c>
      <c r="L6" s="15">
        <v>86816</v>
      </c>
      <c r="M6" s="15">
        <v>15150000</v>
      </c>
      <c r="N6" s="15">
        <v>12556824</v>
      </c>
      <c r="O6" s="15">
        <v>62494</v>
      </c>
      <c r="P6" s="15">
        <v>64476</v>
      </c>
      <c r="Q6" s="15"/>
      <c r="R6" s="15"/>
      <c r="S6" s="15"/>
      <c r="T6" s="15"/>
      <c r="U6" s="15">
        <v>3477835</v>
      </c>
      <c r="V6" s="15"/>
      <c r="W6" s="15"/>
      <c r="X6" s="16"/>
      <c r="Y6" s="15"/>
      <c r="Z6" s="17"/>
      <c r="AA6" s="15">
        <v>22681</v>
      </c>
      <c r="AB6" s="15"/>
      <c r="AC6" s="12"/>
      <c r="AD6" s="15"/>
      <c r="AE6" s="15">
        <v>622366</v>
      </c>
      <c r="AF6" s="15">
        <v>10490666</v>
      </c>
      <c r="AG6" s="15">
        <v>3321</v>
      </c>
      <c r="AH6" s="15"/>
      <c r="AI6" s="15"/>
      <c r="AJ6" s="15"/>
      <c r="AK6" s="15"/>
    </row>
    <row r="7" spans="1:37" s="53" customFormat="1" ht="12.75" thickBot="1">
      <c r="A7" s="13"/>
      <c r="B7" s="14"/>
      <c r="C7" s="60" t="s">
        <v>6</v>
      </c>
      <c r="D7" s="15">
        <v>253335</v>
      </c>
      <c r="E7" s="15"/>
      <c r="F7" s="15"/>
      <c r="G7" s="15"/>
      <c r="H7" s="15"/>
      <c r="I7" s="15"/>
      <c r="J7" s="15"/>
      <c r="K7" s="15"/>
      <c r="L7" s="15"/>
      <c r="M7" s="15">
        <v>8509473</v>
      </c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  <c r="Y7" s="15"/>
      <c r="Z7" s="17"/>
      <c r="AA7" s="15"/>
      <c r="AB7" s="15">
        <v>1326</v>
      </c>
      <c r="AC7" s="12"/>
      <c r="AD7" s="15">
        <v>180136</v>
      </c>
      <c r="AE7" s="15"/>
      <c r="AF7" s="15"/>
      <c r="AG7" s="15"/>
      <c r="AH7" s="15">
        <v>51036</v>
      </c>
      <c r="AI7" s="15">
        <v>11236</v>
      </c>
      <c r="AJ7" s="15">
        <v>877315</v>
      </c>
      <c r="AK7" s="15"/>
    </row>
    <row r="8" spans="1:37" s="53" customFormat="1" ht="12.75" thickBot="1">
      <c r="A8" s="13"/>
      <c r="B8" s="14"/>
      <c r="C8" s="60" t="s">
        <v>7</v>
      </c>
      <c r="D8" s="15"/>
      <c r="E8" s="15"/>
      <c r="F8" s="15">
        <v>148000</v>
      </c>
      <c r="G8" s="15"/>
      <c r="H8" s="15"/>
      <c r="I8" s="15"/>
      <c r="J8" s="15"/>
      <c r="K8" s="15"/>
      <c r="L8" s="15"/>
      <c r="M8" s="15">
        <v>8530187</v>
      </c>
      <c r="N8" s="15">
        <v>6565329</v>
      </c>
      <c r="O8" s="15">
        <v>56781</v>
      </c>
      <c r="P8" s="15">
        <v>82572</v>
      </c>
      <c r="Q8" s="15"/>
      <c r="R8" s="15"/>
      <c r="S8" s="15"/>
      <c r="T8" s="15"/>
      <c r="U8" s="15"/>
      <c r="V8" s="15"/>
      <c r="W8" s="15"/>
      <c r="X8" s="16"/>
      <c r="Y8" s="15"/>
      <c r="Z8" s="17"/>
      <c r="AA8" s="15"/>
      <c r="AB8" s="15"/>
      <c r="AC8" s="12"/>
      <c r="AD8" s="15"/>
      <c r="AE8" s="15"/>
      <c r="AF8" s="15"/>
      <c r="AG8" s="15"/>
      <c r="AH8" s="15">
        <v>66438</v>
      </c>
      <c r="AI8" s="15">
        <v>26336</v>
      </c>
      <c r="AJ8" s="15">
        <v>772061</v>
      </c>
      <c r="AK8" s="15"/>
    </row>
    <row r="9" spans="1:37" s="53" customFormat="1" ht="12.75" thickBot="1">
      <c r="A9" s="13"/>
      <c r="B9" s="19"/>
      <c r="C9" s="61" t="s">
        <v>8</v>
      </c>
      <c r="D9" s="1">
        <f>SUM(D5:D8)</f>
        <v>1688902</v>
      </c>
      <c r="E9" s="1">
        <f>SUM(E5:E8)</f>
        <v>145004</v>
      </c>
      <c r="F9" s="1">
        <f>SUM(F5:F8)</f>
        <v>16548000</v>
      </c>
      <c r="G9" s="1">
        <f aca="true" t="shared" si="0" ref="G9:AK9">SUM(G5:G8)</f>
        <v>23445919</v>
      </c>
      <c r="H9" s="1"/>
      <c r="I9" s="1">
        <f t="shared" si="0"/>
        <v>132000</v>
      </c>
      <c r="J9" s="1">
        <f t="shared" si="0"/>
        <v>60000</v>
      </c>
      <c r="K9" s="1">
        <f t="shared" si="0"/>
        <v>274000</v>
      </c>
      <c r="L9" s="1">
        <f t="shared" si="0"/>
        <v>306445</v>
      </c>
      <c r="M9" s="1">
        <f t="shared" si="0"/>
        <v>80410003</v>
      </c>
      <c r="N9" s="1">
        <f t="shared" si="0"/>
        <v>56792610</v>
      </c>
      <c r="O9" s="1">
        <f t="shared" si="0"/>
        <v>473418</v>
      </c>
      <c r="P9" s="1">
        <f t="shared" si="0"/>
        <v>568013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13911323</v>
      </c>
      <c r="V9" s="1">
        <f t="shared" si="0"/>
        <v>101895</v>
      </c>
      <c r="W9" s="1">
        <f t="shared" si="0"/>
        <v>169254</v>
      </c>
      <c r="X9" s="1">
        <f t="shared" si="0"/>
        <v>0</v>
      </c>
      <c r="Y9" s="1">
        <f t="shared" si="0"/>
        <v>0</v>
      </c>
      <c r="Z9" s="1">
        <f t="shared" si="0"/>
        <v>0</v>
      </c>
      <c r="AA9" s="1">
        <f t="shared" si="0"/>
        <v>151202</v>
      </c>
      <c r="AB9" s="1">
        <f t="shared" si="0"/>
        <v>8840</v>
      </c>
      <c r="AC9" s="1">
        <f t="shared" si="0"/>
        <v>0</v>
      </c>
      <c r="AD9" s="1">
        <f t="shared" si="0"/>
        <v>1200904</v>
      </c>
      <c r="AE9" s="1">
        <f t="shared" si="0"/>
        <v>4148400</v>
      </c>
      <c r="AF9" s="1">
        <f t="shared" si="0"/>
        <v>16080485</v>
      </c>
      <c r="AG9" s="1">
        <f t="shared" si="0"/>
        <v>22143</v>
      </c>
      <c r="AH9" s="1">
        <f t="shared" si="0"/>
        <v>270581</v>
      </c>
      <c r="AI9" s="1">
        <f t="shared" si="0"/>
        <v>71279</v>
      </c>
      <c r="AJ9" s="1">
        <f t="shared" si="0"/>
        <v>4281320</v>
      </c>
      <c r="AK9" s="1">
        <f t="shared" si="0"/>
        <v>0</v>
      </c>
    </row>
    <row r="10" spans="1:37" s="53" customFormat="1" ht="12.75" thickBot="1">
      <c r="A10" s="54" t="s">
        <v>11</v>
      </c>
      <c r="B10" s="20" t="s">
        <v>37</v>
      </c>
      <c r="C10" s="62" t="s">
        <v>0</v>
      </c>
      <c r="D10" s="21"/>
      <c r="E10" s="2">
        <v>66605</v>
      </c>
      <c r="F10" s="2">
        <v>57098</v>
      </c>
      <c r="G10" s="2"/>
      <c r="H10" s="2"/>
      <c r="I10" s="2">
        <v>294899</v>
      </c>
      <c r="J10" s="2">
        <v>153000</v>
      </c>
      <c r="K10" s="2"/>
      <c r="L10" s="2">
        <v>75362</v>
      </c>
      <c r="M10" s="2">
        <v>1252353</v>
      </c>
      <c r="N10" s="2">
        <v>1455401</v>
      </c>
      <c r="O10" s="2">
        <v>156282</v>
      </c>
      <c r="P10" s="2">
        <v>277596</v>
      </c>
      <c r="Q10" s="2">
        <v>254873</v>
      </c>
      <c r="R10" s="2"/>
      <c r="S10" s="2"/>
      <c r="T10" s="2"/>
      <c r="U10" s="2">
        <v>584523</v>
      </c>
      <c r="V10" s="2">
        <v>72428</v>
      </c>
      <c r="W10" s="2">
        <v>230285</v>
      </c>
      <c r="X10" s="2"/>
      <c r="Y10" s="2">
        <v>31300</v>
      </c>
      <c r="Z10" s="2"/>
      <c r="AA10" s="2"/>
      <c r="AB10" s="22">
        <v>-4692</v>
      </c>
      <c r="AC10" s="23"/>
      <c r="AD10" s="3">
        <v>439785</v>
      </c>
      <c r="AE10" s="24"/>
      <c r="AF10" s="24"/>
      <c r="AG10" s="24"/>
      <c r="AH10" s="24"/>
      <c r="AI10" s="24"/>
      <c r="AJ10" s="24">
        <v>36900</v>
      </c>
      <c r="AK10" s="24"/>
    </row>
    <row r="11" spans="1:37" s="53" customFormat="1" ht="12.75" thickBot="1">
      <c r="A11" s="55"/>
      <c r="B11" s="25"/>
      <c r="C11" s="60" t="s">
        <v>1</v>
      </c>
      <c r="D11" s="26"/>
      <c r="E11" s="3">
        <v>11756</v>
      </c>
      <c r="F11" s="3">
        <v>24470</v>
      </c>
      <c r="G11" s="3"/>
      <c r="H11" s="3"/>
      <c r="I11" s="3">
        <v>52041</v>
      </c>
      <c r="J11" s="3">
        <v>27000</v>
      </c>
      <c r="K11" s="3"/>
      <c r="L11" s="3">
        <v>29788</v>
      </c>
      <c r="M11" s="3"/>
      <c r="N11" s="3">
        <v>485132</v>
      </c>
      <c r="O11" s="3">
        <v>27581</v>
      </c>
      <c r="P11" s="3">
        <v>56546</v>
      </c>
      <c r="Q11" s="3">
        <v>169034</v>
      </c>
      <c r="R11" s="3"/>
      <c r="S11" s="3"/>
      <c r="T11" s="3"/>
      <c r="U11" s="3">
        <v>194950</v>
      </c>
      <c r="V11" s="3"/>
      <c r="W11" s="3"/>
      <c r="X11" s="3"/>
      <c r="Y11" s="3"/>
      <c r="Z11" s="3"/>
      <c r="AA11" s="3"/>
      <c r="AB11" s="5"/>
      <c r="AC11" s="23"/>
      <c r="AD11" s="3"/>
      <c r="AE11" s="3"/>
      <c r="AF11" s="3"/>
      <c r="AG11" s="3"/>
      <c r="AH11" s="3"/>
      <c r="AI11" s="3"/>
      <c r="AJ11" s="3"/>
      <c r="AK11" s="3"/>
    </row>
    <row r="12" spans="1:37" s="53" customFormat="1" ht="12.75" thickBot="1">
      <c r="A12" s="55"/>
      <c r="B12" s="25"/>
      <c r="C12" s="60" t="s">
        <v>6</v>
      </c>
      <c r="D12" s="26"/>
      <c r="E12" s="3"/>
      <c r="F12" s="3"/>
      <c r="G12" s="3"/>
      <c r="H12" s="3"/>
      <c r="I12" s="3"/>
      <c r="J12" s="3"/>
      <c r="K12" s="3"/>
      <c r="L12" s="3"/>
      <c r="M12" s="3">
        <v>221001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>
        <v>5524</v>
      </c>
      <c r="Z12" s="3"/>
      <c r="AA12" s="3"/>
      <c r="AB12" s="5">
        <v>-828</v>
      </c>
      <c r="AC12" s="23"/>
      <c r="AD12" s="3">
        <v>77609</v>
      </c>
      <c r="AE12" s="3"/>
      <c r="AF12" s="3"/>
      <c r="AG12" s="3"/>
      <c r="AH12" s="3"/>
      <c r="AI12" s="3"/>
      <c r="AJ12" s="3">
        <v>12300</v>
      </c>
      <c r="AK12" s="3"/>
    </row>
    <row r="13" spans="1:37" s="53" customFormat="1" ht="12.75" thickBot="1">
      <c r="A13" s="55"/>
      <c r="B13" s="25"/>
      <c r="C13" s="60" t="s">
        <v>7</v>
      </c>
      <c r="D13" s="26"/>
      <c r="E13" s="3"/>
      <c r="F13" s="3">
        <v>203110</v>
      </c>
      <c r="G13" s="3"/>
      <c r="H13" s="3"/>
      <c r="I13" s="3"/>
      <c r="J13" s="3"/>
      <c r="K13" s="3"/>
      <c r="L13" s="3"/>
      <c r="M13" s="3">
        <v>1408499</v>
      </c>
      <c r="N13" s="3">
        <v>1401728</v>
      </c>
      <c r="O13" s="3">
        <v>18276</v>
      </c>
      <c r="P13" s="3">
        <v>46784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5"/>
      <c r="AC13" s="23"/>
      <c r="AD13" s="3"/>
      <c r="AE13" s="3"/>
      <c r="AF13" s="3"/>
      <c r="AG13" s="3"/>
      <c r="AH13" s="3"/>
      <c r="AI13" s="3"/>
      <c r="AJ13" s="3">
        <v>10594</v>
      </c>
      <c r="AK13" s="3"/>
    </row>
    <row r="14" spans="1:37" s="53" customFormat="1" ht="12.75" thickBot="1">
      <c r="A14" s="55"/>
      <c r="B14" s="25"/>
      <c r="C14" s="63" t="s">
        <v>8</v>
      </c>
      <c r="D14" s="27">
        <f>SUM(D10:D13)</f>
        <v>0</v>
      </c>
      <c r="E14" s="27">
        <f aca="true" t="shared" si="1" ref="E14:AK14">SUM(E10:E13)</f>
        <v>78361</v>
      </c>
      <c r="F14" s="27">
        <f t="shared" si="1"/>
        <v>284678</v>
      </c>
      <c r="G14" s="27">
        <f t="shared" si="1"/>
        <v>0</v>
      </c>
      <c r="H14" s="27">
        <f t="shared" si="1"/>
        <v>0</v>
      </c>
      <c r="I14" s="27">
        <f t="shared" si="1"/>
        <v>346940</v>
      </c>
      <c r="J14" s="27">
        <f t="shared" si="1"/>
        <v>180000</v>
      </c>
      <c r="K14" s="27">
        <f t="shared" si="1"/>
        <v>0</v>
      </c>
      <c r="L14" s="27">
        <f t="shared" si="1"/>
        <v>105150</v>
      </c>
      <c r="M14" s="27">
        <f t="shared" si="1"/>
        <v>2881853</v>
      </c>
      <c r="N14" s="27">
        <f t="shared" si="1"/>
        <v>3342261</v>
      </c>
      <c r="O14" s="27">
        <f t="shared" si="1"/>
        <v>202139</v>
      </c>
      <c r="P14" s="27">
        <f t="shared" si="1"/>
        <v>380926</v>
      </c>
      <c r="Q14" s="27">
        <f t="shared" si="1"/>
        <v>423907</v>
      </c>
      <c r="R14" s="27">
        <f t="shared" si="1"/>
        <v>0</v>
      </c>
      <c r="S14" s="27">
        <f t="shared" si="1"/>
        <v>0</v>
      </c>
      <c r="T14" s="27">
        <f t="shared" si="1"/>
        <v>0</v>
      </c>
      <c r="U14" s="27">
        <f t="shared" si="1"/>
        <v>779473</v>
      </c>
      <c r="V14" s="27">
        <f t="shared" si="1"/>
        <v>72428</v>
      </c>
      <c r="W14" s="27">
        <f t="shared" si="1"/>
        <v>230285</v>
      </c>
      <c r="X14" s="27">
        <f t="shared" si="1"/>
        <v>0</v>
      </c>
      <c r="Y14" s="27">
        <f t="shared" si="1"/>
        <v>36824</v>
      </c>
      <c r="Z14" s="27">
        <f t="shared" si="1"/>
        <v>0</v>
      </c>
      <c r="AA14" s="1">
        <f t="shared" si="1"/>
        <v>0</v>
      </c>
      <c r="AB14" s="27">
        <f t="shared" si="1"/>
        <v>-5520</v>
      </c>
      <c r="AC14" s="27">
        <f t="shared" si="1"/>
        <v>0</v>
      </c>
      <c r="AD14" s="27">
        <f t="shared" si="1"/>
        <v>517394</v>
      </c>
      <c r="AE14" s="27">
        <f t="shared" si="1"/>
        <v>0</v>
      </c>
      <c r="AF14" s="27">
        <f t="shared" si="1"/>
        <v>0</v>
      </c>
      <c r="AG14" s="27">
        <f t="shared" si="1"/>
        <v>0</v>
      </c>
      <c r="AH14" s="27">
        <f t="shared" si="1"/>
        <v>0</v>
      </c>
      <c r="AI14" s="27">
        <f t="shared" si="1"/>
        <v>0</v>
      </c>
      <c r="AJ14" s="27">
        <f t="shared" si="1"/>
        <v>59794</v>
      </c>
      <c r="AK14" s="27">
        <f t="shared" si="1"/>
        <v>0</v>
      </c>
    </row>
    <row r="15" spans="1:37" s="53" customFormat="1" ht="9" customHeight="1" thickBot="1">
      <c r="A15" s="55"/>
      <c r="B15" s="6" t="s">
        <v>38</v>
      </c>
      <c r="C15" s="64" t="s">
        <v>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>
        <v>89579</v>
      </c>
      <c r="T15" s="2"/>
      <c r="U15" s="2"/>
      <c r="V15" s="2"/>
      <c r="W15" s="2"/>
      <c r="X15" s="2"/>
      <c r="Y15" s="2"/>
      <c r="Z15" s="2"/>
      <c r="AA15" s="2">
        <v>156</v>
      </c>
      <c r="AB15" s="4"/>
      <c r="AC15" s="23"/>
      <c r="AD15" s="2"/>
      <c r="AE15" s="2"/>
      <c r="AF15" s="2"/>
      <c r="AG15" s="2"/>
      <c r="AH15" s="2"/>
      <c r="AI15" s="2"/>
      <c r="AJ15" s="2"/>
      <c r="AK15" s="2"/>
    </row>
    <row r="16" spans="1:37" s="53" customFormat="1" ht="9" customHeight="1" thickBot="1">
      <c r="A16" s="55"/>
      <c r="B16" s="6"/>
      <c r="C16" s="59" t="s">
        <v>1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>
        <v>15810</v>
      </c>
      <c r="T16" s="3"/>
      <c r="U16" s="3"/>
      <c r="V16" s="3"/>
      <c r="W16" s="3"/>
      <c r="X16" s="3"/>
      <c r="Y16" s="3"/>
      <c r="Z16" s="3"/>
      <c r="AA16" s="3">
        <v>27</v>
      </c>
      <c r="AB16" s="5"/>
      <c r="AC16" s="23"/>
      <c r="AD16" s="3"/>
      <c r="AE16" s="3"/>
      <c r="AF16" s="3"/>
      <c r="AG16" s="3"/>
      <c r="AH16" s="3"/>
      <c r="AI16" s="3"/>
      <c r="AJ16" s="3"/>
      <c r="AK16" s="3"/>
    </row>
    <row r="17" spans="1:37" s="53" customFormat="1" ht="9" customHeight="1" thickBot="1">
      <c r="A17" s="55"/>
      <c r="B17" s="6"/>
      <c r="C17" s="59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5"/>
      <c r="AC17" s="23"/>
      <c r="AD17" s="3"/>
      <c r="AE17" s="3"/>
      <c r="AF17" s="3"/>
      <c r="AG17" s="3"/>
      <c r="AH17" s="3"/>
      <c r="AI17" s="3"/>
      <c r="AJ17" s="3"/>
      <c r="AK17" s="3"/>
    </row>
    <row r="18" spans="1:37" s="53" customFormat="1" ht="9" customHeight="1" thickBot="1">
      <c r="A18" s="55"/>
      <c r="B18" s="6"/>
      <c r="C18" s="59" t="s">
        <v>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5"/>
      <c r="AC18" s="23"/>
      <c r="AD18" s="3"/>
      <c r="AE18" s="3"/>
      <c r="AF18" s="3"/>
      <c r="AG18" s="3"/>
      <c r="AH18" s="3"/>
      <c r="AI18" s="3"/>
      <c r="AJ18" s="3"/>
      <c r="AK18" s="3"/>
    </row>
    <row r="19" spans="1:37" s="53" customFormat="1" ht="12.75" thickBot="1">
      <c r="A19" s="55"/>
      <c r="B19" s="6"/>
      <c r="C19" s="63" t="s">
        <v>8</v>
      </c>
      <c r="D19" s="1">
        <f>SUM(D15:D18)</f>
        <v>0</v>
      </c>
      <c r="E19" s="1">
        <f aca="true" t="shared" si="2" ref="E19:AK19">SUM(E15:E18)</f>
        <v>0</v>
      </c>
      <c r="F19" s="1">
        <f t="shared" si="2"/>
        <v>0</v>
      </c>
      <c r="G19" s="1">
        <f t="shared" si="2"/>
        <v>0</v>
      </c>
      <c r="H19" s="1">
        <f t="shared" si="2"/>
        <v>0</v>
      </c>
      <c r="I19" s="1">
        <f t="shared" si="2"/>
        <v>0</v>
      </c>
      <c r="J19" s="1">
        <f t="shared" si="2"/>
        <v>0</v>
      </c>
      <c r="K19" s="1">
        <f t="shared" si="2"/>
        <v>0</v>
      </c>
      <c r="L19" s="1">
        <f t="shared" si="2"/>
        <v>0</v>
      </c>
      <c r="M19" s="1">
        <f t="shared" si="2"/>
        <v>0</v>
      </c>
      <c r="N19" s="1">
        <f t="shared" si="2"/>
        <v>0</v>
      </c>
      <c r="O19" s="1">
        <f t="shared" si="2"/>
        <v>0</v>
      </c>
      <c r="P19" s="1">
        <f t="shared" si="2"/>
        <v>0</v>
      </c>
      <c r="Q19" s="1">
        <f t="shared" si="2"/>
        <v>0</v>
      </c>
      <c r="R19" s="1">
        <f t="shared" si="2"/>
        <v>0</v>
      </c>
      <c r="S19" s="1">
        <f t="shared" si="2"/>
        <v>105389</v>
      </c>
      <c r="T19" s="1">
        <f t="shared" si="2"/>
        <v>0</v>
      </c>
      <c r="U19" s="1">
        <f t="shared" si="2"/>
        <v>0</v>
      </c>
      <c r="V19" s="1">
        <f t="shared" si="2"/>
        <v>0</v>
      </c>
      <c r="W19" s="1">
        <f t="shared" si="2"/>
        <v>0</v>
      </c>
      <c r="X19" s="1">
        <f t="shared" si="2"/>
        <v>0</v>
      </c>
      <c r="Y19" s="1">
        <f t="shared" si="2"/>
        <v>0</v>
      </c>
      <c r="Z19" s="1">
        <f t="shared" si="2"/>
        <v>0</v>
      </c>
      <c r="AA19" s="1">
        <f t="shared" si="2"/>
        <v>183</v>
      </c>
      <c r="AB19" s="1">
        <f t="shared" si="2"/>
        <v>0</v>
      </c>
      <c r="AC19" s="1">
        <f t="shared" si="2"/>
        <v>0</v>
      </c>
      <c r="AD19" s="1">
        <f t="shared" si="2"/>
        <v>0</v>
      </c>
      <c r="AE19" s="1">
        <f t="shared" si="2"/>
        <v>0</v>
      </c>
      <c r="AF19" s="1">
        <f t="shared" si="2"/>
        <v>0</v>
      </c>
      <c r="AG19" s="1">
        <f t="shared" si="2"/>
        <v>0</v>
      </c>
      <c r="AH19" s="1">
        <f t="shared" si="2"/>
        <v>0</v>
      </c>
      <c r="AI19" s="1">
        <f t="shared" si="2"/>
        <v>0</v>
      </c>
      <c r="AJ19" s="1">
        <f t="shared" si="2"/>
        <v>0</v>
      </c>
      <c r="AK19" s="1">
        <f t="shared" si="2"/>
        <v>0</v>
      </c>
    </row>
    <row r="20" spans="1:37" s="53" customFormat="1" ht="12.75" thickBot="1">
      <c r="A20" s="55"/>
      <c r="B20" s="6" t="s">
        <v>39</v>
      </c>
      <c r="C20" s="64" t="s">
        <v>0</v>
      </c>
      <c r="D20" s="2">
        <v>-25642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4"/>
      <c r="AC20" s="23"/>
      <c r="AD20" s="24"/>
      <c r="AE20" s="24"/>
      <c r="AF20" s="24"/>
      <c r="AG20" s="24"/>
      <c r="AH20" s="24"/>
      <c r="AI20" s="24"/>
      <c r="AJ20" s="24"/>
      <c r="AK20" s="24"/>
    </row>
    <row r="21" spans="1:37" s="53" customFormat="1" ht="12.75" thickBot="1">
      <c r="A21" s="55"/>
      <c r="B21" s="6"/>
      <c r="C21" s="59" t="s">
        <v>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5"/>
      <c r="AC21" s="23"/>
      <c r="AD21" s="3"/>
      <c r="AE21" s="3"/>
      <c r="AF21" s="3"/>
      <c r="AG21" s="3"/>
      <c r="AH21" s="3"/>
      <c r="AI21" s="3"/>
      <c r="AJ21" s="3"/>
      <c r="AK21" s="3"/>
    </row>
    <row r="22" spans="1:37" s="53" customFormat="1" ht="12.75" thickBot="1">
      <c r="A22" s="55"/>
      <c r="B22" s="6"/>
      <c r="C22" s="59" t="s">
        <v>6</v>
      </c>
      <c r="D22" s="3">
        <v>-4524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5"/>
      <c r="AC22" s="23"/>
      <c r="AD22" s="3"/>
      <c r="AE22" s="3"/>
      <c r="AF22" s="3"/>
      <c r="AG22" s="3"/>
      <c r="AH22" s="3"/>
      <c r="AI22" s="3"/>
      <c r="AJ22" s="3"/>
      <c r="AK22" s="3"/>
    </row>
    <row r="23" spans="1:37" s="53" customFormat="1" ht="12.75" thickBot="1">
      <c r="A23" s="55"/>
      <c r="B23" s="6"/>
      <c r="C23" s="59" t="s">
        <v>7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5"/>
      <c r="AC23" s="23"/>
      <c r="AD23" s="3"/>
      <c r="AE23" s="3"/>
      <c r="AF23" s="3"/>
      <c r="AG23" s="3"/>
      <c r="AH23" s="3"/>
      <c r="AI23" s="3"/>
      <c r="AJ23" s="3"/>
      <c r="AK23" s="3"/>
    </row>
    <row r="24" spans="1:37" s="53" customFormat="1" ht="12.75" thickBot="1">
      <c r="A24" s="55"/>
      <c r="B24" s="6"/>
      <c r="C24" s="63" t="s">
        <v>8</v>
      </c>
      <c r="D24" s="1">
        <f>SUM(D20:D23)</f>
        <v>-30166</v>
      </c>
      <c r="E24" s="1">
        <f aca="true" t="shared" si="3" ref="E24:AK24">SUM(E20:E23)</f>
        <v>0</v>
      </c>
      <c r="F24" s="1">
        <f t="shared" si="3"/>
        <v>0</v>
      </c>
      <c r="G24" s="1">
        <f t="shared" si="3"/>
        <v>0</v>
      </c>
      <c r="H24" s="1">
        <f t="shared" si="3"/>
        <v>0</v>
      </c>
      <c r="I24" s="1">
        <f t="shared" si="3"/>
        <v>0</v>
      </c>
      <c r="J24" s="1">
        <f t="shared" si="3"/>
        <v>0</v>
      </c>
      <c r="K24" s="1">
        <f t="shared" si="3"/>
        <v>0</v>
      </c>
      <c r="L24" s="1">
        <f t="shared" si="3"/>
        <v>0</v>
      </c>
      <c r="M24" s="1">
        <f t="shared" si="3"/>
        <v>0</v>
      </c>
      <c r="N24" s="1">
        <f t="shared" si="3"/>
        <v>0</v>
      </c>
      <c r="O24" s="1">
        <f t="shared" si="3"/>
        <v>0</v>
      </c>
      <c r="P24" s="1">
        <f t="shared" si="3"/>
        <v>0</v>
      </c>
      <c r="Q24" s="1">
        <f t="shared" si="3"/>
        <v>0</v>
      </c>
      <c r="R24" s="1">
        <f t="shared" si="3"/>
        <v>0</v>
      </c>
      <c r="S24" s="1">
        <f t="shared" si="3"/>
        <v>0</v>
      </c>
      <c r="T24" s="1">
        <f t="shared" si="3"/>
        <v>0</v>
      </c>
      <c r="U24" s="1">
        <f t="shared" si="3"/>
        <v>0</v>
      </c>
      <c r="V24" s="1">
        <f t="shared" si="3"/>
        <v>0</v>
      </c>
      <c r="W24" s="1">
        <f t="shared" si="3"/>
        <v>0</v>
      </c>
      <c r="X24" s="1">
        <f t="shared" si="3"/>
        <v>0</v>
      </c>
      <c r="Y24" s="1">
        <f t="shared" si="3"/>
        <v>0</v>
      </c>
      <c r="Z24" s="1">
        <f t="shared" si="3"/>
        <v>0</v>
      </c>
      <c r="AA24" s="1">
        <f t="shared" si="3"/>
        <v>0</v>
      </c>
      <c r="AB24" s="1">
        <f t="shared" si="3"/>
        <v>0</v>
      </c>
      <c r="AC24" s="1">
        <f t="shared" si="3"/>
        <v>0</v>
      </c>
      <c r="AD24" s="1">
        <f t="shared" si="3"/>
        <v>0</v>
      </c>
      <c r="AE24" s="1">
        <f t="shared" si="3"/>
        <v>0</v>
      </c>
      <c r="AF24" s="1">
        <f t="shared" si="3"/>
        <v>0</v>
      </c>
      <c r="AG24" s="1">
        <f t="shared" si="3"/>
        <v>0</v>
      </c>
      <c r="AH24" s="1">
        <f t="shared" si="3"/>
        <v>0</v>
      </c>
      <c r="AI24" s="1">
        <f t="shared" si="3"/>
        <v>0</v>
      </c>
      <c r="AJ24" s="1">
        <f t="shared" si="3"/>
        <v>0</v>
      </c>
      <c r="AK24" s="1">
        <f t="shared" si="3"/>
        <v>0</v>
      </c>
    </row>
    <row r="25" spans="1:37" s="53" customFormat="1" ht="12.75" thickBot="1">
      <c r="A25" s="55"/>
      <c r="B25" s="6" t="s">
        <v>40</v>
      </c>
      <c r="C25" s="64" t="s">
        <v>0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3"/>
      <c r="AD25" s="2"/>
      <c r="AE25" s="2"/>
      <c r="AF25" s="2">
        <v>5453815</v>
      </c>
      <c r="AG25" s="2"/>
      <c r="AH25" s="2"/>
      <c r="AI25" s="2"/>
      <c r="AJ25" s="2"/>
      <c r="AK25" s="2"/>
    </row>
    <row r="26" spans="1:37" s="53" customFormat="1" ht="12.75" thickBot="1">
      <c r="A26" s="55"/>
      <c r="B26" s="6"/>
      <c r="C26" s="59" t="s">
        <v>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3"/>
      <c r="AD26" s="3"/>
      <c r="AE26" s="3"/>
      <c r="AF26" s="3">
        <v>-5658219</v>
      </c>
      <c r="AG26" s="3">
        <v>-2214</v>
      </c>
      <c r="AH26" s="3"/>
      <c r="AI26" s="3"/>
      <c r="AJ26" s="3"/>
      <c r="AK26" s="3"/>
    </row>
    <row r="27" spans="1:37" s="53" customFormat="1" ht="12.75" thickBot="1">
      <c r="A27" s="55"/>
      <c r="B27" s="6"/>
      <c r="C27" s="59" t="s">
        <v>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23"/>
      <c r="AD27" s="3"/>
      <c r="AE27" s="3"/>
      <c r="AF27" s="3"/>
      <c r="AG27" s="3">
        <v>2214</v>
      </c>
      <c r="AH27" s="3"/>
      <c r="AI27" s="3"/>
      <c r="AJ27" s="3"/>
      <c r="AK27" s="3"/>
    </row>
    <row r="28" spans="1:37" s="53" customFormat="1" ht="12.75" thickBot="1">
      <c r="A28" s="55"/>
      <c r="B28" s="6"/>
      <c r="C28" s="59" t="s">
        <v>7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23"/>
      <c r="AD28" s="3"/>
      <c r="AE28" s="3"/>
      <c r="AF28" s="3"/>
      <c r="AG28" s="3"/>
      <c r="AH28" s="3"/>
      <c r="AI28" s="3"/>
      <c r="AJ28" s="3"/>
      <c r="AK28" s="3"/>
    </row>
    <row r="29" spans="1:37" s="53" customFormat="1" ht="12.75" thickBot="1">
      <c r="A29" s="55"/>
      <c r="B29" s="6"/>
      <c r="C29" s="63" t="s">
        <v>8</v>
      </c>
      <c r="D29" s="1">
        <f>SUM(D25:D28)</f>
        <v>0</v>
      </c>
      <c r="E29" s="1">
        <f aca="true" t="shared" si="4" ref="E29:AK29">SUM(E25:E28)</f>
        <v>0</v>
      </c>
      <c r="F29" s="1">
        <f t="shared" si="4"/>
        <v>0</v>
      </c>
      <c r="G29" s="1">
        <f t="shared" si="4"/>
        <v>0</v>
      </c>
      <c r="H29" s="1">
        <f t="shared" si="4"/>
        <v>0</v>
      </c>
      <c r="I29" s="1">
        <f t="shared" si="4"/>
        <v>0</v>
      </c>
      <c r="J29" s="1">
        <f t="shared" si="4"/>
        <v>0</v>
      </c>
      <c r="K29" s="1">
        <f t="shared" si="4"/>
        <v>0</v>
      </c>
      <c r="L29" s="1">
        <f t="shared" si="4"/>
        <v>0</v>
      </c>
      <c r="M29" s="1">
        <f t="shared" si="4"/>
        <v>0</v>
      </c>
      <c r="N29" s="1">
        <f t="shared" si="4"/>
        <v>0</v>
      </c>
      <c r="O29" s="1">
        <f t="shared" si="4"/>
        <v>0</v>
      </c>
      <c r="P29" s="1">
        <f t="shared" si="4"/>
        <v>0</v>
      </c>
      <c r="Q29" s="1">
        <f t="shared" si="4"/>
        <v>0</v>
      </c>
      <c r="R29" s="1">
        <f t="shared" si="4"/>
        <v>0</v>
      </c>
      <c r="S29" s="1">
        <f t="shared" si="4"/>
        <v>0</v>
      </c>
      <c r="T29" s="1">
        <f t="shared" si="4"/>
        <v>0</v>
      </c>
      <c r="U29" s="1">
        <f t="shared" si="4"/>
        <v>0</v>
      </c>
      <c r="V29" s="1">
        <f t="shared" si="4"/>
        <v>0</v>
      </c>
      <c r="W29" s="1">
        <f t="shared" si="4"/>
        <v>0</v>
      </c>
      <c r="X29" s="1">
        <f t="shared" si="4"/>
        <v>0</v>
      </c>
      <c r="Y29" s="1">
        <f t="shared" si="4"/>
        <v>0</v>
      </c>
      <c r="Z29" s="1">
        <f t="shared" si="4"/>
        <v>0</v>
      </c>
      <c r="AA29" s="1">
        <f t="shared" si="4"/>
        <v>0</v>
      </c>
      <c r="AB29" s="1">
        <f t="shared" si="4"/>
        <v>0</v>
      </c>
      <c r="AC29" s="1">
        <f t="shared" si="4"/>
        <v>0</v>
      </c>
      <c r="AD29" s="1">
        <f t="shared" si="4"/>
        <v>0</v>
      </c>
      <c r="AE29" s="1">
        <f t="shared" si="4"/>
        <v>0</v>
      </c>
      <c r="AF29" s="1">
        <f t="shared" si="4"/>
        <v>-204404</v>
      </c>
      <c r="AG29" s="1">
        <f t="shared" si="4"/>
        <v>0</v>
      </c>
      <c r="AH29" s="1">
        <f t="shared" si="4"/>
        <v>0</v>
      </c>
      <c r="AI29" s="1">
        <f t="shared" si="4"/>
        <v>0</v>
      </c>
      <c r="AJ29" s="1">
        <f t="shared" si="4"/>
        <v>0</v>
      </c>
      <c r="AK29" s="1">
        <f t="shared" si="4"/>
        <v>0</v>
      </c>
    </row>
    <row r="30" spans="1:37" s="53" customFormat="1" ht="12.75" thickBot="1">
      <c r="A30" s="55"/>
      <c r="B30" s="6" t="s">
        <v>41</v>
      </c>
      <c r="C30" s="64" t="s">
        <v>0</v>
      </c>
      <c r="D30" s="2"/>
      <c r="E30" s="2"/>
      <c r="F30" s="2">
        <v>-3024218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v>35976</v>
      </c>
      <c r="S30" s="2"/>
      <c r="T30" s="2">
        <v>78211</v>
      </c>
      <c r="U30" s="2"/>
      <c r="V30" s="2">
        <v>132800</v>
      </c>
      <c r="W30" s="2"/>
      <c r="X30" s="2"/>
      <c r="Y30" s="2"/>
      <c r="Z30" s="2"/>
      <c r="AA30" s="2"/>
      <c r="AB30" s="4"/>
      <c r="AC30" s="23"/>
      <c r="AD30" s="24"/>
      <c r="AE30" s="24"/>
      <c r="AF30" s="24">
        <v>-1475382</v>
      </c>
      <c r="AG30" s="24"/>
      <c r="AH30" s="24">
        <v>-153107</v>
      </c>
      <c r="AI30" s="24">
        <v>-33707</v>
      </c>
      <c r="AJ30" s="24">
        <v>-2638844</v>
      </c>
      <c r="AK30" s="24"/>
    </row>
    <row r="31" spans="1:37" s="53" customFormat="1" ht="12.75" thickBot="1">
      <c r="A31" s="55"/>
      <c r="B31" s="6"/>
      <c r="C31" s="59" t="s">
        <v>1</v>
      </c>
      <c r="D31" s="3"/>
      <c r="E31" s="3"/>
      <c r="F31" s="3">
        <v>-1296093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>
        <v>8994</v>
      </c>
      <c r="S31" s="3"/>
      <c r="T31" s="3">
        <v>8694</v>
      </c>
      <c r="U31" s="3"/>
      <c r="V31" s="3"/>
      <c r="W31" s="3"/>
      <c r="X31" s="3"/>
      <c r="Y31" s="3"/>
      <c r="Z31" s="3"/>
      <c r="AA31" s="3"/>
      <c r="AB31" s="5"/>
      <c r="AC31" s="23"/>
      <c r="AD31" s="3"/>
      <c r="AE31" s="3"/>
      <c r="AF31" s="3">
        <v>-645594</v>
      </c>
      <c r="AG31" s="3"/>
      <c r="AH31" s="3"/>
      <c r="AI31" s="3"/>
      <c r="AJ31" s="3"/>
      <c r="AK31" s="3"/>
    </row>
    <row r="32" spans="1:37" s="53" customFormat="1" ht="12.75" thickBot="1">
      <c r="A32" s="55"/>
      <c r="B32" s="6"/>
      <c r="C32" s="59" t="s">
        <v>6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5"/>
      <c r="AC32" s="23"/>
      <c r="AD32" s="3"/>
      <c r="AE32" s="3"/>
      <c r="AF32" s="3"/>
      <c r="AG32" s="3"/>
      <c r="AH32" s="3">
        <v>-51036</v>
      </c>
      <c r="AI32" s="3">
        <v>-11236</v>
      </c>
      <c r="AJ32" s="3">
        <v>-879615</v>
      </c>
      <c r="AK32" s="3"/>
    </row>
    <row r="33" spans="1:37" s="53" customFormat="1" ht="12.75" thickBot="1">
      <c r="A33" s="55"/>
      <c r="B33" s="6"/>
      <c r="C33" s="59" t="s">
        <v>7</v>
      </c>
      <c r="D33" s="3"/>
      <c r="E33" s="3"/>
      <c r="F33" s="3">
        <v>-223206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5"/>
      <c r="AC33" s="23"/>
      <c r="AD33" s="3"/>
      <c r="AE33" s="3"/>
      <c r="AF33" s="3"/>
      <c r="AG33" s="3"/>
      <c r="AH33" s="3">
        <v>-66438</v>
      </c>
      <c r="AI33" s="3">
        <v>-26336</v>
      </c>
      <c r="AJ33" s="3">
        <v>-773455</v>
      </c>
      <c r="AK33" s="3"/>
    </row>
    <row r="34" spans="1:37" s="53" customFormat="1" ht="12.75" thickBot="1">
      <c r="A34" s="55"/>
      <c r="B34" s="6"/>
      <c r="C34" s="63" t="s">
        <v>8</v>
      </c>
      <c r="D34" s="1">
        <f>SUM(D30:D33)</f>
        <v>0</v>
      </c>
      <c r="E34" s="1">
        <f aca="true" t="shared" si="5" ref="E34:AK34">SUM(E30:E33)</f>
        <v>0</v>
      </c>
      <c r="F34" s="1">
        <f t="shared" si="5"/>
        <v>-4543517</v>
      </c>
      <c r="G34" s="1">
        <f t="shared" si="5"/>
        <v>0</v>
      </c>
      <c r="H34" s="1">
        <f t="shared" si="5"/>
        <v>0</v>
      </c>
      <c r="I34" s="1">
        <f t="shared" si="5"/>
        <v>0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>
        <f t="shared" si="5"/>
        <v>0</v>
      </c>
      <c r="Q34" s="1">
        <f t="shared" si="5"/>
        <v>0</v>
      </c>
      <c r="R34" s="1">
        <f t="shared" si="5"/>
        <v>44970</v>
      </c>
      <c r="S34" s="1">
        <f t="shared" si="5"/>
        <v>0</v>
      </c>
      <c r="T34" s="1">
        <f t="shared" si="5"/>
        <v>86905</v>
      </c>
      <c r="U34" s="1">
        <f t="shared" si="5"/>
        <v>0</v>
      </c>
      <c r="V34" s="1">
        <f t="shared" si="5"/>
        <v>132800</v>
      </c>
      <c r="W34" s="1">
        <f t="shared" si="5"/>
        <v>0</v>
      </c>
      <c r="X34" s="1">
        <f t="shared" si="5"/>
        <v>0</v>
      </c>
      <c r="Y34" s="1">
        <f t="shared" si="5"/>
        <v>0</v>
      </c>
      <c r="Z34" s="1">
        <f t="shared" si="5"/>
        <v>0</v>
      </c>
      <c r="AA34" s="1">
        <f t="shared" si="5"/>
        <v>0</v>
      </c>
      <c r="AB34" s="1">
        <f t="shared" si="5"/>
        <v>0</v>
      </c>
      <c r="AC34" s="1">
        <f t="shared" si="5"/>
        <v>0</v>
      </c>
      <c r="AD34" s="1">
        <f t="shared" si="5"/>
        <v>0</v>
      </c>
      <c r="AE34" s="1">
        <f t="shared" si="5"/>
        <v>0</v>
      </c>
      <c r="AF34" s="1">
        <f t="shared" si="5"/>
        <v>-2120976</v>
      </c>
      <c r="AG34" s="1">
        <f t="shared" si="5"/>
        <v>0</v>
      </c>
      <c r="AH34" s="1">
        <f t="shared" si="5"/>
        <v>-270581</v>
      </c>
      <c r="AI34" s="1">
        <f t="shared" si="5"/>
        <v>-71279</v>
      </c>
      <c r="AJ34" s="1">
        <f t="shared" si="5"/>
        <v>-4291914</v>
      </c>
      <c r="AK34" s="1">
        <f t="shared" si="5"/>
        <v>0</v>
      </c>
    </row>
    <row r="35" spans="1:92" s="53" customFormat="1" ht="12.75" thickBot="1">
      <c r="A35" s="55"/>
      <c r="B35" s="6" t="s">
        <v>42</v>
      </c>
      <c r="C35" s="64" t="s">
        <v>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>
        <v>374217</v>
      </c>
      <c r="W35" s="2">
        <v>71485</v>
      </c>
      <c r="X35" s="2"/>
      <c r="Y35" s="2">
        <v>-9008</v>
      </c>
      <c r="Z35" s="2"/>
      <c r="AA35" s="2"/>
      <c r="AB35" s="2"/>
      <c r="AC35" s="23"/>
      <c r="AD35" s="2"/>
      <c r="AE35" s="2"/>
      <c r="AF35" s="2"/>
      <c r="AG35" s="2"/>
      <c r="AH35" s="2"/>
      <c r="AI35" s="2"/>
      <c r="AJ35" s="2"/>
      <c r="AK35" s="2"/>
      <c r="CN35" s="53" t="s">
        <v>9</v>
      </c>
    </row>
    <row r="36" spans="1:37" s="53" customFormat="1" ht="12.75" thickBot="1">
      <c r="A36" s="55"/>
      <c r="B36" s="6"/>
      <c r="C36" s="59" t="s">
        <v>1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23"/>
      <c r="AD36" s="3"/>
      <c r="AE36" s="3"/>
      <c r="AF36" s="3"/>
      <c r="AG36" s="3"/>
      <c r="AH36" s="3"/>
      <c r="AI36" s="3"/>
      <c r="AJ36" s="3"/>
      <c r="AK36" s="3"/>
    </row>
    <row r="37" spans="1:37" s="53" customFormat="1" ht="12.75" thickBot="1">
      <c r="A37" s="55"/>
      <c r="B37" s="6"/>
      <c r="C37" s="59" t="s">
        <v>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>
        <v>-1590</v>
      </c>
      <c r="Z37" s="3"/>
      <c r="AA37" s="3"/>
      <c r="AB37" s="3"/>
      <c r="AC37" s="23"/>
      <c r="AD37" s="3"/>
      <c r="AE37" s="3"/>
      <c r="AF37" s="3"/>
      <c r="AG37" s="3"/>
      <c r="AH37" s="3"/>
      <c r="AI37" s="3"/>
      <c r="AJ37" s="3"/>
      <c r="AK37" s="3"/>
    </row>
    <row r="38" spans="1:37" s="53" customFormat="1" ht="12.75" thickBot="1">
      <c r="A38" s="55"/>
      <c r="B38" s="6"/>
      <c r="C38" s="59" t="s">
        <v>7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23"/>
      <c r="AD38" s="3"/>
      <c r="AE38" s="3"/>
      <c r="AF38" s="3"/>
      <c r="AG38" s="3"/>
      <c r="AH38" s="3"/>
      <c r="AI38" s="3"/>
      <c r="AJ38" s="3"/>
      <c r="AK38" s="3"/>
    </row>
    <row r="39" spans="1:37" s="53" customFormat="1" ht="12.75" thickBot="1">
      <c r="A39" s="55"/>
      <c r="B39" s="6"/>
      <c r="C39" s="63" t="s">
        <v>8</v>
      </c>
      <c r="D39" s="1">
        <f>SUM(D35:D38)</f>
        <v>0</v>
      </c>
      <c r="E39" s="1">
        <f aca="true" t="shared" si="6" ref="E39:AK39">SUM(E35:E38)</f>
        <v>0</v>
      </c>
      <c r="F39" s="1">
        <f t="shared" si="6"/>
        <v>0</v>
      </c>
      <c r="G39" s="1">
        <f t="shared" si="6"/>
        <v>0</v>
      </c>
      <c r="H39" s="1">
        <f t="shared" si="6"/>
        <v>0</v>
      </c>
      <c r="I39" s="1">
        <f t="shared" si="6"/>
        <v>0</v>
      </c>
      <c r="J39" s="1">
        <f t="shared" si="6"/>
        <v>0</v>
      </c>
      <c r="K39" s="1">
        <f t="shared" si="6"/>
        <v>0</v>
      </c>
      <c r="L39" s="1">
        <f t="shared" si="6"/>
        <v>0</v>
      </c>
      <c r="M39" s="1">
        <f t="shared" si="6"/>
        <v>0</v>
      </c>
      <c r="N39" s="1">
        <f t="shared" si="6"/>
        <v>0</v>
      </c>
      <c r="O39" s="1">
        <f t="shared" si="6"/>
        <v>0</v>
      </c>
      <c r="P39" s="1">
        <f t="shared" si="6"/>
        <v>0</v>
      </c>
      <c r="Q39" s="1">
        <f t="shared" si="6"/>
        <v>0</v>
      </c>
      <c r="R39" s="1">
        <f t="shared" si="6"/>
        <v>0</v>
      </c>
      <c r="S39" s="1">
        <f t="shared" si="6"/>
        <v>0</v>
      </c>
      <c r="T39" s="1">
        <f t="shared" si="6"/>
        <v>0</v>
      </c>
      <c r="U39" s="1">
        <f t="shared" si="6"/>
        <v>0</v>
      </c>
      <c r="V39" s="1">
        <f t="shared" si="6"/>
        <v>374217</v>
      </c>
      <c r="W39" s="1">
        <f t="shared" si="6"/>
        <v>71485</v>
      </c>
      <c r="X39" s="1">
        <f t="shared" si="6"/>
        <v>0</v>
      </c>
      <c r="Y39" s="1">
        <f t="shared" si="6"/>
        <v>-10598</v>
      </c>
      <c r="Z39" s="1">
        <f t="shared" si="6"/>
        <v>0</v>
      </c>
      <c r="AA39" s="1">
        <f t="shared" si="6"/>
        <v>0</v>
      </c>
      <c r="AB39" s="1">
        <f t="shared" si="6"/>
        <v>0</v>
      </c>
      <c r="AC39" s="1">
        <f t="shared" si="6"/>
        <v>0</v>
      </c>
      <c r="AD39" s="1">
        <f t="shared" si="6"/>
        <v>0</v>
      </c>
      <c r="AE39" s="1">
        <f t="shared" si="6"/>
        <v>0</v>
      </c>
      <c r="AF39" s="1">
        <f t="shared" si="6"/>
        <v>0</v>
      </c>
      <c r="AG39" s="1">
        <f t="shared" si="6"/>
        <v>0</v>
      </c>
      <c r="AH39" s="1">
        <f t="shared" si="6"/>
        <v>0</v>
      </c>
      <c r="AI39" s="1">
        <f t="shared" si="6"/>
        <v>0</v>
      </c>
      <c r="AJ39" s="1">
        <f t="shared" si="6"/>
        <v>0</v>
      </c>
      <c r="AK39" s="1">
        <f t="shared" si="6"/>
        <v>0</v>
      </c>
    </row>
    <row r="40" spans="1:37" s="53" customFormat="1" ht="12.75" thickBot="1">
      <c r="A40" s="55"/>
      <c r="B40" s="6" t="s">
        <v>45</v>
      </c>
      <c r="C40" s="64" t="s">
        <v>0</v>
      </c>
      <c r="D40" s="2"/>
      <c r="E40" s="2"/>
      <c r="F40" s="2"/>
      <c r="G40" s="2">
        <v>-19327996</v>
      </c>
      <c r="H40" s="2"/>
      <c r="I40" s="2"/>
      <c r="J40" s="2"/>
      <c r="K40" s="2">
        <v>-41225</v>
      </c>
      <c r="L40" s="2"/>
      <c r="M40" s="2">
        <v>-3951916</v>
      </c>
      <c r="N40" s="2">
        <v>-15354162</v>
      </c>
      <c r="O40" s="2"/>
      <c r="P40" s="2">
        <v>-9690</v>
      </c>
      <c r="Q40" s="2"/>
      <c r="R40" s="2"/>
      <c r="S40" s="2"/>
      <c r="T40" s="2"/>
      <c r="U40" s="2"/>
      <c r="V40" s="2">
        <v>-396348</v>
      </c>
      <c r="W40" s="2">
        <v>-55985</v>
      </c>
      <c r="X40" s="2"/>
      <c r="Y40" s="2"/>
      <c r="Z40" s="2">
        <v>7441</v>
      </c>
      <c r="AA40" s="2"/>
      <c r="AB40" s="2"/>
      <c r="AC40" s="23"/>
      <c r="AD40" s="24"/>
      <c r="AE40" s="24"/>
      <c r="AF40" s="24"/>
      <c r="AG40" s="24">
        <v>-18822</v>
      </c>
      <c r="AH40" s="24"/>
      <c r="AI40" s="24"/>
      <c r="AJ40" s="24"/>
      <c r="AK40" s="24">
        <v>88333</v>
      </c>
    </row>
    <row r="41" spans="1:37" s="53" customFormat="1" ht="12.75" thickBot="1">
      <c r="A41" s="55"/>
      <c r="B41" s="6"/>
      <c r="C41" s="59" t="s">
        <v>1</v>
      </c>
      <c r="D41" s="3"/>
      <c r="E41" s="3"/>
      <c r="F41" s="3"/>
      <c r="G41" s="3">
        <v>-3410823</v>
      </c>
      <c r="H41" s="3"/>
      <c r="I41" s="3"/>
      <c r="J41" s="3"/>
      <c r="K41" s="3">
        <v>-7275</v>
      </c>
      <c r="L41" s="3"/>
      <c r="M41" s="3">
        <v>-15150000</v>
      </c>
      <c r="N41" s="3">
        <v>-5118057</v>
      </c>
      <c r="O41" s="3"/>
      <c r="P41" s="3">
        <v>9690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23"/>
      <c r="AD41" s="3"/>
      <c r="AE41" s="3"/>
      <c r="AF41" s="3"/>
      <c r="AG41" s="3">
        <v>-1107</v>
      </c>
      <c r="AH41" s="3"/>
      <c r="AI41" s="3"/>
      <c r="AJ41" s="3"/>
      <c r="AK41" s="3">
        <v>15588</v>
      </c>
    </row>
    <row r="42" spans="1:39" s="53" customFormat="1" ht="12.75" thickBot="1">
      <c r="A42" s="55"/>
      <c r="B42" s="6"/>
      <c r="C42" s="59" t="s">
        <v>6</v>
      </c>
      <c r="D42" s="3"/>
      <c r="E42" s="3"/>
      <c r="F42" s="3"/>
      <c r="G42" s="3"/>
      <c r="H42" s="3"/>
      <c r="I42" s="3"/>
      <c r="J42" s="3"/>
      <c r="K42" s="3"/>
      <c r="L42" s="3"/>
      <c r="M42" s="3">
        <v>-697395</v>
      </c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>
        <v>1313</v>
      </c>
      <c r="AA42" s="3"/>
      <c r="AB42" s="3"/>
      <c r="AC42" s="23"/>
      <c r="AD42" s="3"/>
      <c r="AE42" s="3"/>
      <c r="AF42" s="3"/>
      <c r="AG42" s="3">
        <v>-2214</v>
      </c>
      <c r="AH42" s="3"/>
      <c r="AI42" s="3"/>
      <c r="AJ42" s="3"/>
      <c r="AK42" s="3"/>
      <c r="AM42" s="56"/>
    </row>
    <row r="43" spans="1:37" s="53" customFormat="1" ht="12.75" thickBot="1">
      <c r="A43" s="55"/>
      <c r="B43" s="6"/>
      <c r="C43" s="59" t="s">
        <v>7</v>
      </c>
      <c r="D43" s="3"/>
      <c r="E43" s="3"/>
      <c r="F43" s="3"/>
      <c r="G43" s="3"/>
      <c r="H43" s="3"/>
      <c r="I43" s="3"/>
      <c r="J43" s="3"/>
      <c r="K43" s="3"/>
      <c r="L43" s="3"/>
      <c r="M43" s="3">
        <f>-909516-4990016+13276</f>
        <v>-5886256</v>
      </c>
      <c r="N43" s="3">
        <v>-4506027</v>
      </c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23"/>
      <c r="AD43" s="3"/>
      <c r="AE43" s="3"/>
      <c r="AF43" s="3"/>
      <c r="AG43" s="3"/>
      <c r="AH43" s="3"/>
      <c r="AI43" s="3"/>
      <c r="AJ43" s="3"/>
      <c r="AK43" s="3"/>
    </row>
    <row r="44" spans="1:37" s="53" customFormat="1" ht="12.75" thickBot="1">
      <c r="A44" s="55"/>
      <c r="B44" s="7"/>
      <c r="C44" s="63" t="s">
        <v>8</v>
      </c>
      <c r="D44" s="1">
        <f aca="true" t="shared" si="7" ref="D44:Z44">SUM(D40:D43)</f>
        <v>0</v>
      </c>
      <c r="E44" s="1">
        <f t="shared" si="7"/>
        <v>0</v>
      </c>
      <c r="F44" s="1">
        <f t="shared" si="7"/>
        <v>0</v>
      </c>
      <c r="G44" s="1">
        <f t="shared" si="7"/>
        <v>-22738819</v>
      </c>
      <c r="H44" s="1">
        <f t="shared" si="7"/>
        <v>0</v>
      </c>
      <c r="I44" s="1">
        <f t="shared" si="7"/>
        <v>0</v>
      </c>
      <c r="J44" s="1">
        <f t="shared" si="7"/>
        <v>0</v>
      </c>
      <c r="K44" s="1">
        <f t="shared" si="7"/>
        <v>-48500</v>
      </c>
      <c r="L44" s="1">
        <f t="shared" si="7"/>
        <v>0</v>
      </c>
      <c r="M44" s="1">
        <f t="shared" si="7"/>
        <v>-25685567</v>
      </c>
      <c r="N44" s="1">
        <f t="shared" si="7"/>
        <v>-24978246</v>
      </c>
      <c r="O44" s="1">
        <f t="shared" si="7"/>
        <v>0</v>
      </c>
      <c r="P44" s="1">
        <f t="shared" si="7"/>
        <v>0</v>
      </c>
      <c r="Q44" s="1">
        <f t="shared" si="7"/>
        <v>0</v>
      </c>
      <c r="R44" s="1">
        <f t="shared" si="7"/>
        <v>0</v>
      </c>
      <c r="S44" s="1">
        <f t="shared" si="7"/>
        <v>0</v>
      </c>
      <c r="T44" s="1">
        <f t="shared" si="7"/>
        <v>0</v>
      </c>
      <c r="U44" s="1">
        <f t="shared" si="7"/>
        <v>0</v>
      </c>
      <c r="V44" s="1">
        <f t="shared" si="7"/>
        <v>-396348</v>
      </c>
      <c r="W44" s="1">
        <f t="shared" si="7"/>
        <v>-55985</v>
      </c>
      <c r="X44" s="1">
        <f t="shared" si="7"/>
        <v>0</v>
      </c>
      <c r="Y44" s="1">
        <f t="shared" si="7"/>
        <v>0</v>
      </c>
      <c r="Z44" s="1">
        <f t="shared" si="7"/>
        <v>8754</v>
      </c>
      <c r="AA44" s="1">
        <f>SUM(AA40:AA43)</f>
        <v>0</v>
      </c>
      <c r="AB44" s="1">
        <f aca="true" t="shared" si="8" ref="AB44:AK44">SUM(AB40:AB43)</f>
        <v>0</v>
      </c>
      <c r="AC44" s="1">
        <f t="shared" si="8"/>
        <v>0</v>
      </c>
      <c r="AD44" s="1">
        <f t="shared" si="8"/>
        <v>0</v>
      </c>
      <c r="AE44" s="1">
        <f t="shared" si="8"/>
        <v>0</v>
      </c>
      <c r="AF44" s="1">
        <f t="shared" si="8"/>
        <v>0</v>
      </c>
      <c r="AG44" s="1">
        <f t="shared" si="8"/>
        <v>-22143</v>
      </c>
      <c r="AH44" s="1">
        <f t="shared" si="8"/>
        <v>0</v>
      </c>
      <c r="AI44" s="1">
        <f t="shared" si="8"/>
        <v>0</v>
      </c>
      <c r="AJ44" s="1">
        <f t="shared" si="8"/>
        <v>0</v>
      </c>
      <c r="AK44" s="1">
        <f t="shared" si="8"/>
        <v>103921</v>
      </c>
    </row>
    <row r="45" spans="1:37" s="53" customFormat="1" ht="12.75" thickBot="1">
      <c r="A45" s="55"/>
      <c r="B45" s="6" t="s">
        <v>43</v>
      </c>
      <c r="C45" s="64" t="s">
        <v>0</v>
      </c>
      <c r="D45" s="2"/>
      <c r="E45" s="2"/>
      <c r="F45" s="2"/>
      <c r="G45" s="2"/>
      <c r="H45" s="2"/>
      <c r="I45" s="2"/>
      <c r="J45" s="2"/>
      <c r="K45" s="2"/>
      <c r="L45" s="2"/>
      <c r="M45" s="2">
        <v>1836799</v>
      </c>
      <c r="N45" s="2">
        <v>1448073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3"/>
      <c r="AD45" s="2"/>
      <c r="AE45" s="2">
        <v>-973369</v>
      </c>
      <c r="AF45" s="2"/>
      <c r="AG45" s="2"/>
      <c r="AH45" s="2"/>
      <c r="AI45" s="2"/>
      <c r="AJ45" s="2"/>
      <c r="AK45" s="2"/>
    </row>
    <row r="46" spans="1:37" s="53" customFormat="1" ht="12.75" thickBot="1">
      <c r="A46" s="55"/>
      <c r="B46" s="6"/>
      <c r="C46" s="59" t="s">
        <v>1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>
        <v>482691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23"/>
      <c r="AD46" s="3"/>
      <c r="AE46" s="3">
        <v>-151699</v>
      </c>
      <c r="AF46" s="3"/>
      <c r="AG46" s="3"/>
      <c r="AH46" s="3"/>
      <c r="AI46" s="3"/>
      <c r="AJ46" s="3"/>
      <c r="AK46" s="3"/>
    </row>
    <row r="47" spans="1:37" s="53" customFormat="1" ht="12.75" thickBot="1">
      <c r="A47" s="55"/>
      <c r="B47" s="6"/>
      <c r="C47" s="59" t="s">
        <v>6</v>
      </c>
      <c r="D47" s="3"/>
      <c r="E47" s="3"/>
      <c r="F47" s="3"/>
      <c r="G47" s="3"/>
      <c r="H47" s="3"/>
      <c r="I47" s="3"/>
      <c r="J47" s="3"/>
      <c r="K47" s="3"/>
      <c r="L47" s="3"/>
      <c r="M47" s="3">
        <v>324141</v>
      </c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23"/>
      <c r="AD47" s="3"/>
      <c r="AE47" s="3"/>
      <c r="AF47" s="3"/>
      <c r="AG47" s="3"/>
      <c r="AH47" s="3"/>
      <c r="AI47" s="3"/>
      <c r="AJ47" s="3"/>
      <c r="AK47" s="3"/>
    </row>
    <row r="48" spans="1:37" s="53" customFormat="1" ht="12.75" thickBot="1">
      <c r="A48" s="55"/>
      <c r="B48" s="6"/>
      <c r="C48" s="59" t="s">
        <v>7</v>
      </c>
      <c r="D48" s="3"/>
      <c r="E48" s="3"/>
      <c r="F48" s="3"/>
      <c r="G48" s="3"/>
      <c r="H48" s="3"/>
      <c r="I48" s="3"/>
      <c r="J48" s="3"/>
      <c r="K48" s="3"/>
      <c r="L48" s="3"/>
      <c r="M48" s="3">
        <v>1946312</v>
      </c>
      <c r="N48" s="3">
        <v>452699</v>
      </c>
      <c r="O48" s="3"/>
      <c r="P48" s="3"/>
      <c r="Q48" s="3"/>
      <c r="R48" s="3"/>
      <c r="S48" s="3"/>
      <c r="T48" s="3"/>
      <c r="U48" s="3"/>
      <c r="V48" s="3"/>
      <c r="W48" s="3"/>
      <c r="X48" s="3">
        <v>24600</v>
      </c>
      <c r="Y48" s="3"/>
      <c r="Z48" s="3"/>
      <c r="AA48" s="3"/>
      <c r="AB48" s="3"/>
      <c r="AC48" s="23"/>
      <c r="AD48" s="3"/>
      <c r="AE48" s="3"/>
      <c r="AF48" s="3"/>
      <c r="AG48" s="3"/>
      <c r="AH48" s="3"/>
      <c r="AI48" s="3"/>
      <c r="AJ48" s="3"/>
      <c r="AK48" s="3"/>
    </row>
    <row r="49" spans="1:37" s="53" customFormat="1" ht="12.75" thickBot="1">
      <c r="A49" s="55"/>
      <c r="B49" s="7"/>
      <c r="C49" s="65" t="s">
        <v>8</v>
      </c>
      <c r="D49" s="16">
        <f aca="true" t="shared" si="9" ref="D49:AK49">SUM(D45:D48)</f>
        <v>0</v>
      </c>
      <c r="E49" s="16">
        <f t="shared" si="9"/>
        <v>0</v>
      </c>
      <c r="F49" s="16">
        <f t="shared" si="9"/>
        <v>0</v>
      </c>
      <c r="G49" s="16">
        <f t="shared" si="9"/>
        <v>0</v>
      </c>
      <c r="H49" s="16">
        <f t="shared" si="9"/>
        <v>0</v>
      </c>
      <c r="I49" s="16">
        <f t="shared" si="9"/>
        <v>0</v>
      </c>
      <c r="J49" s="16">
        <f t="shared" si="9"/>
        <v>0</v>
      </c>
      <c r="K49" s="16">
        <f t="shared" si="9"/>
        <v>0</v>
      </c>
      <c r="L49" s="16">
        <f t="shared" si="9"/>
        <v>0</v>
      </c>
      <c r="M49" s="16">
        <f t="shared" si="9"/>
        <v>4107252</v>
      </c>
      <c r="N49" s="16">
        <f t="shared" si="9"/>
        <v>2383463</v>
      </c>
      <c r="O49" s="16">
        <f t="shared" si="9"/>
        <v>0</v>
      </c>
      <c r="P49" s="16">
        <f t="shared" si="9"/>
        <v>0</v>
      </c>
      <c r="Q49" s="16">
        <f t="shared" si="9"/>
        <v>0</v>
      </c>
      <c r="R49" s="16">
        <f t="shared" si="9"/>
        <v>0</v>
      </c>
      <c r="S49" s="16">
        <f t="shared" si="9"/>
        <v>0</v>
      </c>
      <c r="T49" s="16">
        <f t="shared" si="9"/>
        <v>0</v>
      </c>
      <c r="U49" s="16">
        <f t="shared" si="9"/>
        <v>0</v>
      </c>
      <c r="V49" s="16">
        <f t="shared" si="9"/>
        <v>0</v>
      </c>
      <c r="W49" s="16">
        <f t="shared" si="9"/>
        <v>0</v>
      </c>
      <c r="X49" s="16">
        <f t="shared" si="9"/>
        <v>24600</v>
      </c>
      <c r="Y49" s="16">
        <f t="shared" si="9"/>
        <v>0</v>
      </c>
      <c r="Z49" s="16">
        <f t="shared" si="9"/>
        <v>0</v>
      </c>
      <c r="AA49" s="16">
        <f t="shared" si="9"/>
        <v>0</v>
      </c>
      <c r="AB49" s="16">
        <f t="shared" si="9"/>
        <v>0</v>
      </c>
      <c r="AC49" s="16">
        <f t="shared" si="9"/>
        <v>0</v>
      </c>
      <c r="AD49" s="16">
        <f t="shared" si="9"/>
        <v>0</v>
      </c>
      <c r="AE49" s="16">
        <f t="shared" si="9"/>
        <v>-1125068</v>
      </c>
      <c r="AF49" s="16">
        <f t="shared" si="9"/>
        <v>0</v>
      </c>
      <c r="AG49" s="16">
        <f t="shared" si="9"/>
        <v>0</v>
      </c>
      <c r="AH49" s="16">
        <f t="shared" si="9"/>
        <v>0</v>
      </c>
      <c r="AI49" s="16">
        <f t="shared" si="9"/>
        <v>0</v>
      </c>
      <c r="AJ49" s="16">
        <f t="shared" si="9"/>
        <v>0</v>
      </c>
      <c r="AK49" s="16">
        <f t="shared" si="9"/>
        <v>0</v>
      </c>
    </row>
    <row r="50" spans="1:37" s="53" customFormat="1" ht="12">
      <c r="A50" s="55"/>
      <c r="B50" s="28" t="s">
        <v>48</v>
      </c>
      <c r="C50" s="66" t="s">
        <v>0</v>
      </c>
      <c r="D50" s="9"/>
      <c r="E50" s="9"/>
      <c r="F50" s="9"/>
      <c r="G50" s="9"/>
      <c r="H50" s="9"/>
      <c r="I50" s="9"/>
      <c r="J50" s="9"/>
      <c r="K50" s="9"/>
      <c r="L50" s="9"/>
      <c r="M50" s="2">
        <v>-879080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29"/>
      <c r="AD50" s="9"/>
      <c r="AE50" s="9"/>
      <c r="AF50" s="9"/>
      <c r="AG50" s="9"/>
      <c r="AH50" s="9"/>
      <c r="AI50" s="9"/>
      <c r="AJ50" s="9"/>
      <c r="AK50" s="9"/>
    </row>
    <row r="51" spans="1:37" s="53" customFormat="1" ht="12">
      <c r="A51" s="55"/>
      <c r="B51" s="30"/>
      <c r="C51" s="67" t="s">
        <v>1</v>
      </c>
      <c r="D51" s="15"/>
      <c r="E51" s="15"/>
      <c r="F51" s="15"/>
      <c r="G51" s="15"/>
      <c r="H51" s="15"/>
      <c r="I51" s="15"/>
      <c r="J51" s="15"/>
      <c r="K51" s="15"/>
      <c r="L51" s="15"/>
      <c r="M51" s="3">
        <v>1021760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29"/>
      <c r="AD51" s="15"/>
      <c r="AE51" s="15"/>
      <c r="AF51" s="15"/>
      <c r="AG51" s="15"/>
      <c r="AH51" s="15"/>
      <c r="AI51" s="15"/>
      <c r="AJ51" s="15"/>
      <c r="AK51" s="15"/>
    </row>
    <row r="52" spans="1:37" s="53" customFormat="1" ht="12">
      <c r="A52" s="55"/>
      <c r="B52" s="30"/>
      <c r="C52" s="67" t="s">
        <v>6</v>
      </c>
      <c r="D52" s="15"/>
      <c r="E52" s="15"/>
      <c r="F52" s="15"/>
      <c r="G52" s="15"/>
      <c r="H52" s="15"/>
      <c r="I52" s="15"/>
      <c r="J52" s="15"/>
      <c r="K52" s="15"/>
      <c r="L52" s="15"/>
      <c r="M52" s="3">
        <v>-142680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29"/>
      <c r="AD52" s="15"/>
      <c r="AE52" s="15"/>
      <c r="AF52" s="15"/>
      <c r="AG52" s="15"/>
      <c r="AH52" s="15"/>
      <c r="AI52" s="15"/>
      <c r="AJ52" s="15"/>
      <c r="AK52" s="15"/>
    </row>
    <row r="53" spans="1:37" s="53" customFormat="1" ht="12">
      <c r="A53" s="55"/>
      <c r="B53" s="30"/>
      <c r="C53" s="67" t="s">
        <v>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29"/>
      <c r="AD53" s="15"/>
      <c r="AE53" s="15"/>
      <c r="AF53" s="15"/>
      <c r="AG53" s="15"/>
      <c r="AH53" s="15"/>
      <c r="AI53" s="15"/>
      <c r="AJ53" s="15"/>
      <c r="AK53" s="15"/>
    </row>
    <row r="54" spans="1:37" s="53" customFormat="1" ht="12.75" thickBot="1">
      <c r="A54" s="57"/>
      <c r="B54" s="31"/>
      <c r="C54" s="68" t="s">
        <v>8</v>
      </c>
      <c r="D54" s="1">
        <f aca="true" t="shared" si="10" ref="D54:AJ54">SUM(D50:D53)</f>
        <v>0</v>
      </c>
      <c r="E54" s="1">
        <f t="shared" si="10"/>
        <v>0</v>
      </c>
      <c r="F54" s="1">
        <f t="shared" si="10"/>
        <v>0</v>
      </c>
      <c r="G54" s="1">
        <f t="shared" si="10"/>
        <v>0</v>
      </c>
      <c r="H54" s="1">
        <f t="shared" si="10"/>
        <v>0</v>
      </c>
      <c r="I54" s="1">
        <f t="shared" si="10"/>
        <v>0</v>
      </c>
      <c r="J54" s="1">
        <f t="shared" si="10"/>
        <v>0</v>
      </c>
      <c r="K54" s="1">
        <f t="shared" si="10"/>
        <v>0</v>
      </c>
      <c r="L54" s="1">
        <f t="shared" si="10"/>
        <v>0</v>
      </c>
      <c r="M54" s="1">
        <f t="shared" si="10"/>
        <v>0</v>
      </c>
      <c r="N54" s="1">
        <f t="shared" si="10"/>
        <v>0</v>
      </c>
      <c r="O54" s="1">
        <f t="shared" si="10"/>
        <v>0</v>
      </c>
      <c r="P54" s="1">
        <f t="shared" si="10"/>
        <v>0</v>
      </c>
      <c r="Q54" s="1">
        <f t="shared" si="10"/>
        <v>0</v>
      </c>
      <c r="R54" s="1">
        <f t="shared" si="10"/>
        <v>0</v>
      </c>
      <c r="S54" s="1">
        <f t="shared" si="10"/>
        <v>0</v>
      </c>
      <c r="T54" s="1">
        <f t="shared" si="10"/>
        <v>0</v>
      </c>
      <c r="U54" s="1">
        <f t="shared" si="10"/>
        <v>0</v>
      </c>
      <c r="V54" s="1">
        <f t="shared" si="10"/>
        <v>0</v>
      </c>
      <c r="W54" s="1">
        <f t="shared" si="10"/>
        <v>0</v>
      </c>
      <c r="X54" s="1">
        <f t="shared" si="10"/>
        <v>0</v>
      </c>
      <c r="Y54" s="1">
        <f t="shared" si="10"/>
        <v>0</v>
      </c>
      <c r="Z54" s="1">
        <f t="shared" si="10"/>
        <v>0</v>
      </c>
      <c r="AA54" s="1">
        <f t="shared" si="10"/>
        <v>0</v>
      </c>
      <c r="AB54" s="1">
        <f t="shared" si="10"/>
        <v>0</v>
      </c>
      <c r="AC54" s="1">
        <f t="shared" si="10"/>
        <v>0</v>
      </c>
      <c r="AD54" s="1">
        <f t="shared" si="10"/>
        <v>0</v>
      </c>
      <c r="AE54" s="1">
        <f t="shared" si="10"/>
        <v>0</v>
      </c>
      <c r="AF54" s="1">
        <f t="shared" si="10"/>
        <v>0</v>
      </c>
      <c r="AG54" s="1">
        <f t="shared" si="10"/>
        <v>0</v>
      </c>
      <c r="AH54" s="1">
        <f t="shared" si="10"/>
        <v>0</v>
      </c>
      <c r="AI54" s="1">
        <f t="shared" si="10"/>
        <v>0</v>
      </c>
      <c r="AJ54" s="1">
        <f t="shared" si="10"/>
        <v>0</v>
      </c>
      <c r="AK54" s="1">
        <f>SUM(AK50:AK53)</f>
        <v>0</v>
      </c>
    </row>
    <row r="55" spans="1:38" s="53" customFormat="1" ht="12">
      <c r="A55" s="13" t="s">
        <v>28</v>
      </c>
      <c r="B55" s="14"/>
      <c r="C55" s="69" t="s">
        <v>0</v>
      </c>
      <c r="D55" s="32">
        <f aca="true" t="shared" si="11" ref="D55:Y55">SUM(D5,D10,D15,D20,D25,D30,D35,D40,D45)</f>
        <v>1409925</v>
      </c>
      <c r="E55" s="32">
        <f t="shared" si="11"/>
        <v>189859</v>
      </c>
      <c r="F55" s="32">
        <f t="shared" si="11"/>
        <v>8512880</v>
      </c>
      <c r="G55" s="32">
        <f t="shared" si="11"/>
        <v>601035</v>
      </c>
      <c r="H55" s="32">
        <f t="shared" si="11"/>
        <v>0</v>
      </c>
      <c r="I55" s="32">
        <f t="shared" si="11"/>
        <v>407099</v>
      </c>
      <c r="J55" s="32">
        <f t="shared" si="11"/>
        <v>204000</v>
      </c>
      <c r="K55" s="32">
        <f t="shared" si="11"/>
        <v>191675</v>
      </c>
      <c r="L55" s="33">
        <f t="shared" si="11"/>
        <v>294991</v>
      </c>
      <c r="M55" s="10">
        <f>M5+M10+M15+M20+M25+M30+M35+M40+M45+M50</f>
        <v>46478499</v>
      </c>
      <c r="N55" s="34">
        <f t="shared" si="11"/>
        <v>25219769</v>
      </c>
      <c r="O55" s="32">
        <f t="shared" si="11"/>
        <v>510425</v>
      </c>
      <c r="P55" s="32">
        <f t="shared" si="11"/>
        <v>688871</v>
      </c>
      <c r="Q55" s="32">
        <f t="shared" si="11"/>
        <v>254873</v>
      </c>
      <c r="R55" s="32">
        <f t="shared" si="11"/>
        <v>35976</v>
      </c>
      <c r="S55" s="32">
        <f t="shared" si="11"/>
        <v>89579</v>
      </c>
      <c r="T55" s="32">
        <f t="shared" si="11"/>
        <v>78211</v>
      </c>
      <c r="U55" s="32">
        <f t="shared" si="11"/>
        <v>11018011</v>
      </c>
      <c r="V55" s="32">
        <f t="shared" si="11"/>
        <v>284992</v>
      </c>
      <c r="W55" s="32">
        <f t="shared" si="11"/>
        <v>415039</v>
      </c>
      <c r="X55" s="32">
        <f t="shared" si="11"/>
        <v>0</v>
      </c>
      <c r="Y55" s="32">
        <f t="shared" si="11"/>
        <v>22292</v>
      </c>
      <c r="Z55" s="32">
        <f>SUM(Z5,Z10,Z15,Z20,Z25,Z30,Z35,Z40,Z45)</f>
        <v>7441</v>
      </c>
      <c r="AA55" s="32">
        <f aca="true" t="shared" si="12" ref="AA55:AK55">SUM(AA5,AA10,AA15,AA20,AA25,AA30,AA35,AA40,AA45)</f>
        <v>128677</v>
      </c>
      <c r="AB55" s="32">
        <f t="shared" si="12"/>
        <v>2822</v>
      </c>
      <c r="AC55" s="32">
        <f t="shared" si="12"/>
        <v>0</v>
      </c>
      <c r="AD55" s="32">
        <f t="shared" si="12"/>
        <v>1460553</v>
      </c>
      <c r="AE55" s="32">
        <f t="shared" si="12"/>
        <v>2552665</v>
      </c>
      <c r="AF55" s="32">
        <f t="shared" si="12"/>
        <v>9568252</v>
      </c>
      <c r="AG55" s="32">
        <f t="shared" si="12"/>
        <v>0</v>
      </c>
      <c r="AH55" s="32">
        <f t="shared" si="12"/>
        <v>0</v>
      </c>
      <c r="AI55" s="32">
        <f t="shared" si="12"/>
        <v>0</v>
      </c>
      <c r="AJ55" s="32">
        <f t="shared" si="12"/>
        <v>30000</v>
      </c>
      <c r="AK55" s="32">
        <f t="shared" si="12"/>
        <v>88333</v>
      </c>
      <c r="AL55" s="56"/>
    </row>
    <row r="56" spans="1:39" s="53" customFormat="1" ht="12">
      <c r="A56" s="13"/>
      <c r="B56" s="14"/>
      <c r="C56" s="69" t="s">
        <v>1</v>
      </c>
      <c r="D56" s="15">
        <f>SUM(D46,D41,D36,D31,D26,D21,D16,D11,D6)</f>
        <v>0</v>
      </c>
      <c r="E56" s="15">
        <f aca="true" t="shared" si="13" ref="E56:AK57">SUM(E46,E41,E36,E31,E26,E21,E16,E11,E6)</f>
        <v>33506</v>
      </c>
      <c r="F56" s="15">
        <f t="shared" si="13"/>
        <v>3648377</v>
      </c>
      <c r="G56" s="15">
        <f t="shared" si="13"/>
        <v>106065</v>
      </c>
      <c r="H56" s="15">
        <f t="shared" si="13"/>
        <v>0</v>
      </c>
      <c r="I56" s="15">
        <f t="shared" si="13"/>
        <v>71841</v>
      </c>
      <c r="J56" s="15">
        <f t="shared" si="13"/>
        <v>36000</v>
      </c>
      <c r="K56" s="15">
        <f t="shared" si="13"/>
        <v>33825</v>
      </c>
      <c r="L56" s="18">
        <f t="shared" si="13"/>
        <v>116604</v>
      </c>
      <c r="M56" s="15">
        <f>M6+M11+M16+M21+M26+M31+M36+M41+M46+M51</f>
        <v>1021760</v>
      </c>
      <c r="N56" s="35">
        <f t="shared" si="13"/>
        <v>8406590</v>
      </c>
      <c r="O56" s="15">
        <f t="shared" si="13"/>
        <v>90075</v>
      </c>
      <c r="P56" s="15">
        <f t="shared" si="13"/>
        <v>130712</v>
      </c>
      <c r="Q56" s="15">
        <f t="shared" si="13"/>
        <v>169034</v>
      </c>
      <c r="R56" s="15">
        <f t="shared" si="13"/>
        <v>8994</v>
      </c>
      <c r="S56" s="15">
        <f t="shared" si="13"/>
        <v>15810</v>
      </c>
      <c r="T56" s="15">
        <f t="shared" si="13"/>
        <v>8694</v>
      </c>
      <c r="U56" s="15">
        <f t="shared" si="13"/>
        <v>3672785</v>
      </c>
      <c r="V56" s="15">
        <f t="shared" si="13"/>
        <v>0</v>
      </c>
      <c r="W56" s="15">
        <f t="shared" si="13"/>
        <v>0</v>
      </c>
      <c r="X56" s="15">
        <f t="shared" si="13"/>
        <v>0</v>
      </c>
      <c r="Y56" s="15">
        <f t="shared" si="13"/>
        <v>0</v>
      </c>
      <c r="Z56" s="15">
        <f t="shared" si="13"/>
        <v>0</v>
      </c>
      <c r="AA56" s="15">
        <f t="shared" si="13"/>
        <v>22708</v>
      </c>
      <c r="AB56" s="15">
        <f t="shared" si="13"/>
        <v>0</v>
      </c>
      <c r="AC56" s="15">
        <f t="shared" si="13"/>
        <v>0</v>
      </c>
      <c r="AD56" s="15">
        <f t="shared" si="13"/>
        <v>0</v>
      </c>
      <c r="AE56" s="15">
        <f t="shared" si="13"/>
        <v>470667</v>
      </c>
      <c r="AF56" s="15">
        <f t="shared" si="13"/>
        <v>4186853</v>
      </c>
      <c r="AG56" s="15">
        <f t="shared" si="13"/>
        <v>0</v>
      </c>
      <c r="AH56" s="15">
        <f t="shared" si="13"/>
        <v>0</v>
      </c>
      <c r="AI56" s="15">
        <f t="shared" si="13"/>
        <v>0</v>
      </c>
      <c r="AJ56" s="15">
        <f t="shared" si="13"/>
        <v>0</v>
      </c>
      <c r="AK56" s="15">
        <f t="shared" si="13"/>
        <v>15588</v>
      </c>
      <c r="AL56" s="56"/>
      <c r="AM56" s="56"/>
    </row>
    <row r="57" spans="1:38" s="53" customFormat="1" ht="12">
      <c r="A57" s="13"/>
      <c r="B57" s="14"/>
      <c r="C57" s="69" t="s">
        <v>6</v>
      </c>
      <c r="D57" s="15">
        <f>SUM(D47,D42,D37,D32,D27,D22,D17,D12,D7)</f>
        <v>248811</v>
      </c>
      <c r="E57" s="15">
        <f aca="true" t="shared" si="14" ref="E57:AK57">SUM(E47,E42,E37,E32,E27,E22,E17,E12,E7)</f>
        <v>0</v>
      </c>
      <c r="F57" s="15">
        <f t="shared" si="14"/>
        <v>0</v>
      </c>
      <c r="G57" s="15">
        <f t="shared" si="14"/>
        <v>0</v>
      </c>
      <c r="H57" s="15">
        <f t="shared" si="14"/>
        <v>0</v>
      </c>
      <c r="I57" s="15">
        <f t="shared" si="14"/>
        <v>0</v>
      </c>
      <c r="J57" s="15">
        <f t="shared" si="14"/>
        <v>0</v>
      </c>
      <c r="K57" s="15">
        <f t="shared" si="14"/>
        <v>0</v>
      </c>
      <c r="L57" s="18">
        <f t="shared" si="14"/>
        <v>0</v>
      </c>
      <c r="M57" s="15">
        <f>M7+M12+M17+M22+M27+M32+M37+M42+M47+M52</f>
        <v>8214540</v>
      </c>
      <c r="N57" s="35">
        <f t="shared" si="14"/>
        <v>0</v>
      </c>
      <c r="O57" s="15">
        <f t="shared" si="14"/>
        <v>0</v>
      </c>
      <c r="P57" s="15">
        <f t="shared" si="14"/>
        <v>0</v>
      </c>
      <c r="Q57" s="15">
        <f t="shared" si="14"/>
        <v>0</v>
      </c>
      <c r="R57" s="15">
        <f t="shared" si="14"/>
        <v>0</v>
      </c>
      <c r="S57" s="15">
        <f t="shared" si="14"/>
        <v>0</v>
      </c>
      <c r="T57" s="15">
        <f t="shared" si="14"/>
        <v>0</v>
      </c>
      <c r="U57" s="15">
        <f t="shared" si="14"/>
        <v>0</v>
      </c>
      <c r="V57" s="15">
        <f t="shared" si="14"/>
        <v>0</v>
      </c>
      <c r="W57" s="15">
        <f t="shared" si="14"/>
        <v>0</v>
      </c>
      <c r="X57" s="15">
        <f t="shared" si="14"/>
        <v>0</v>
      </c>
      <c r="Y57" s="15">
        <f t="shared" si="14"/>
        <v>3934</v>
      </c>
      <c r="Z57" s="15">
        <f t="shared" si="14"/>
        <v>1313</v>
      </c>
      <c r="AA57" s="15">
        <f t="shared" si="14"/>
        <v>0</v>
      </c>
      <c r="AB57" s="15">
        <f t="shared" si="14"/>
        <v>498</v>
      </c>
      <c r="AC57" s="15">
        <f t="shared" si="14"/>
        <v>0</v>
      </c>
      <c r="AD57" s="15">
        <f t="shared" si="14"/>
        <v>257745</v>
      </c>
      <c r="AE57" s="15">
        <f t="shared" si="14"/>
        <v>0</v>
      </c>
      <c r="AF57" s="15">
        <f t="shared" si="14"/>
        <v>0</v>
      </c>
      <c r="AG57" s="15">
        <f t="shared" si="14"/>
        <v>0</v>
      </c>
      <c r="AH57" s="15">
        <f t="shared" si="14"/>
        <v>0</v>
      </c>
      <c r="AI57" s="15">
        <f t="shared" si="14"/>
        <v>0</v>
      </c>
      <c r="AJ57" s="15">
        <f t="shared" si="13"/>
        <v>10000</v>
      </c>
      <c r="AK57" s="15">
        <f t="shared" si="14"/>
        <v>0</v>
      </c>
      <c r="AL57" s="56"/>
    </row>
    <row r="58" spans="1:38" s="53" customFormat="1" ht="12">
      <c r="A58" s="13"/>
      <c r="B58" s="14"/>
      <c r="C58" s="69" t="s">
        <v>7</v>
      </c>
      <c r="D58" s="15">
        <f>SUM(D48,D43,D38,D33,D28,D23,D18,D13,D8)</f>
        <v>0</v>
      </c>
      <c r="E58" s="15">
        <f aca="true" t="shared" si="15" ref="E58:AK58">SUM(E48,E43,E38,E33,E28,E23,E18,E13,E8)</f>
        <v>0</v>
      </c>
      <c r="F58" s="15">
        <f t="shared" si="15"/>
        <v>127904</v>
      </c>
      <c r="G58" s="15">
        <f t="shared" si="15"/>
        <v>0</v>
      </c>
      <c r="H58" s="15">
        <f t="shared" si="15"/>
        <v>0</v>
      </c>
      <c r="I58" s="15">
        <f t="shared" si="15"/>
        <v>0</v>
      </c>
      <c r="J58" s="15">
        <f t="shared" si="15"/>
        <v>0</v>
      </c>
      <c r="K58" s="15">
        <f t="shared" si="15"/>
        <v>0</v>
      </c>
      <c r="L58" s="18">
        <f t="shared" si="15"/>
        <v>0</v>
      </c>
      <c r="M58" s="32">
        <f>M8+M13+M18+M23+M28+M33+M38+M43+M48+M53</f>
        <v>5998742</v>
      </c>
      <c r="N58" s="35">
        <f t="shared" si="15"/>
        <v>3913729</v>
      </c>
      <c r="O58" s="15">
        <f t="shared" si="15"/>
        <v>75057</v>
      </c>
      <c r="P58" s="15">
        <f t="shared" si="15"/>
        <v>129356</v>
      </c>
      <c r="Q58" s="15">
        <f t="shared" si="15"/>
        <v>0</v>
      </c>
      <c r="R58" s="15">
        <f t="shared" si="15"/>
        <v>0</v>
      </c>
      <c r="S58" s="15">
        <f t="shared" si="15"/>
        <v>0</v>
      </c>
      <c r="T58" s="15">
        <f t="shared" si="15"/>
        <v>0</v>
      </c>
      <c r="U58" s="15">
        <f t="shared" si="15"/>
        <v>0</v>
      </c>
      <c r="V58" s="15">
        <f t="shared" si="15"/>
        <v>0</v>
      </c>
      <c r="W58" s="15">
        <f t="shared" si="15"/>
        <v>0</v>
      </c>
      <c r="X58" s="15">
        <f t="shared" si="15"/>
        <v>24600</v>
      </c>
      <c r="Y58" s="15">
        <f t="shared" si="15"/>
        <v>0</v>
      </c>
      <c r="Z58" s="15">
        <f t="shared" si="15"/>
        <v>0</v>
      </c>
      <c r="AA58" s="15">
        <f t="shared" si="15"/>
        <v>0</v>
      </c>
      <c r="AB58" s="15">
        <f t="shared" si="15"/>
        <v>0</v>
      </c>
      <c r="AC58" s="15">
        <f t="shared" si="15"/>
        <v>0</v>
      </c>
      <c r="AD58" s="15">
        <f t="shared" si="15"/>
        <v>0</v>
      </c>
      <c r="AE58" s="15">
        <f t="shared" si="15"/>
        <v>0</v>
      </c>
      <c r="AF58" s="15">
        <f t="shared" si="15"/>
        <v>0</v>
      </c>
      <c r="AG58" s="15">
        <f t="shared" si="15"/>
        <v>0</v>
      </c>
      <c r="AH58" s="15">
        <f t="shared" si="15"/>
        <v>0</v>
      </c>
      <c r="AI58" s="15">
        <f t="shared" si="15"/>
        <v>0</v>
      </c>
      <c r="AJ58" s="15">
        <f t="shared" si="15"/>
        <v>9200</v>
      </c>
      <c r="AK58" s="15">
        <f t="shared" si="15"/>
        <v>0</v>
      </c>
      <c r="AL58" s="56"/>
    </row>
    <row r="59" spans="1:38" s="53" customFormat="1" ht="12.75" thickBot="1">
      <c r="A59" s="36"/>
      <c r="B59" s="19"/>
      <c r="C59" s="70" t="s">
        <v>8</v>
      </c>
      <c r="D59" s="1">
        <f>SUM(D55:D58)</f>
        <v>1658736</v>
      </c>
      <c r="E59" s="1">
        <f aca="true" t="shared" si="16" ref="E59:AK59">SUM(E55:E58)</f>
        <v>223365</v>
      </c>
      <c r="F59" s="1">
        <f t="shared" si="16"/>
        <v>12289161</v>
      </c>
      <c r="G59" s="1">
        <f t="shared" si="16"/>
        <v>707100</v>
      </c>
      <c r="H59" s="1">
        <f t="shared" si="16"/>
        <v>0</v>
      </c>
      <c r="I59" s="1">
        <f t="shared" si="16"/>
        <v>478940</v>
      </c>
      <c r="J59" s="1">
        <f t="shared" si="16"/>
        <v>240000</v>
      </c>
      <c r="K59" s="1">
        <f t="shared" si="16"/>
        <v>225500</v>
      </c>
      <c r="L59" s="37">
        <f t="shared" si="16"/>
        <v>411595</v>
      </c>
      <c r="M59" s="1">
        <f t="shared" si="16"/>
        <v>61713541</v>
      </c>
      <c r="N59" s="27">
        <f t="shared" si="16"/>
        <v>37540088</v>
      </c>
      <c r="O59" s="1">
        <f t="shared" si="16"/>
        <v>675557</v>
      </c>
      <c r="P59" s="1">
        <f t="shared" si="16"/>
        <v>948939</v>
      </c>
      <c r="Q59" s="1">
        <f t="shared" si="16"/>
        <v>423907</v>
      </c>
      <c r="R59" s="1">
        <f t="shared" si="16"/>
        <v>44970</v>
      </c>
      <c r="S59" s="1">
        <f t="shared" si="16"/>
        <v>105389</v>
      </c>
      <c r="T59" s="1">
        <f t="shared" si="16"/>
        <v>86905</v>
      </c>
      <c r="U59" s="1">
        <f t="shared" si="16"/>
        <v>14690796</v>
      </c>
      <c r="V59" s="1">
        <f t="shared" si="16"/>
        <v>284992</v>
      </c>
      <c r="W59" s="1">
        <f t="shared" si="16"/>
        <v>415039</v>
      </c>
      <c r="X59" s="1">
        <f t="shared" si="16"/>
        <v>24600</v>
      </c>
      <c r="Y59" s="1">
        <f t="shared" si="16"/>
        <v>26226</v>
      </c>
      <c r="Z59" s="1">
        <f t="shared" si="16"/>
        <v>8754</v>
      </c>
      <c r="AA59" s="1">
        <f t="shared" si="16"/>
        <v>151385</v>
      </c>
      <c r="AB59" s="1">
        <f t="shared" si="16"/>
        <v>3320</v>
      </c>
      <c r="AC59" s="1">
        <f t="shared" si="16"/>
        <v>0</v>
      </c>
      <c r="AD59" s="1">
        <f t="shared" si="16"/>
        <v>1718298</v>
      </c>
      <c r="AE59" s="1">
        <f t="shared" si="16"/>
        <v>3023332</v>
      </c>
      <c r="AF59" s="1">
        <f t="shared" si="16"/>
        <v>13755105</v>
      </c>
      <c r="AG59" s="1">
        <f t="shared" si="16"/>
        <v>0</v>
      </c>
      <c r="AH59" s="1">
        <f t="shared" si="16"/>
        <v>0</v>
      </c>
      <c r="AI59" s="1">
        <f t="shared" si="16"/>
        <v>0</v>
      </c>
      <c r="AJ59" s="1">
        <f t="shared" si="16"/>
        <v>49200</v>
      </c>
      <c r="AK59" s="1">
        <f t="shared" si="16"/>
        <v>103921</v>
      </c>
      <c r="AL59" s="56"/>
    </row>
    <row r="60" s="53" customFormat="1" ht="12"/>
    <row r="61" s="53" customFormat="1" ht="11.25"/>
    <row r="62" s="53" customFormat="1" ht="11.25"/>
    <row r="63" s="53" customFormat="1" ht="11.25"/>
    <row r="64" s="53" customFormat="1" ht="11.25"/>
    <row r="65" s="53" customFormat="1" ht="11.25"/>
    <row r="66" s="53" customFormat="1" ht="11.25"/>
    <row r="67" s="53" customFormat="1" ht="11.25"/>
    <row r="68" s="53" customFormat="1" ht="11.25"/>
    <row r="69" s="53" customFormat="1" ht="11.25"/>
    <row r="70" s="53" customFormat="1" ht="11.25"/>
    <row r="71" s="53" customFormat="1" ht="11.25"/>
    <row r="72" s="53" customFormat="1" ht="11.25"/>
    <row r="73" s="53" customFormat="1" ht="11.25"/>
    <row r="74" s="53" customFormat="1" ht="11.25"/>
    <row r="75" s="53" customFormat="1" ht="11.25"/>
    <row r="76" s="53" customFormat="1" ht="11.25"/>
    <row r="77" s="53" customFormat="1" ht="11.25"/>
    <row r="78" s="53" customFormat="1" ht="11.25"/>
    <row r="79" s="53" customFormat="1" ht="11.25"/>
    <row r="80" s="53" customFormat="1" ht="11.25"/>
    <row r="81" s="53" customFormat="1" ht="11.25"/>
    <row r="82" s="53" customFormat="1" ht="11.25"/>
    <row r="83" s="53" customFormat="1" ht="11.25"/>
    <row r="84" s="53" customFormat="1" ht="11.25"/>
    <row r="85" s="53" customFormat="1" ht="11.25"/>
    <row r="86" s="53" customFormat="1" ht="11.25"/>
    <row r="87" s="53" customFormat="1" ht="11.25"/>
    <row r="88" s="53" customFormat="1" ht="11.25"/>
    <row r="89" s="53" customFormat="1" ht="11.25"/>
    <row r="90" s="53" customFormat="1" ht="11.25"/>
    <row r="91" s="53" customFormat="1" ht="11.25"/>
    <row r="92" s="53" customFormat="1" ht="11.25"/>
    <row r="93" s="53" customFormat="1" ht="11.25"/>
    <row r="94" s="53" customFormat="1" ht="11.25"/>
    <row r="95" s="53" customFormat="1" ht="11.25"/>
    <row r="96" s="53" customFormat="1" ht="11.25"/>
    <row r="97" s="53" customFormat="1" ht="11.25"/>
    <row r="98" s="53" customFormat="1" ht="11.25"/>
    <row r="99" s="53" customFormat="1" ht="11.25"/>
    <row r="100" s="53" customFormat="1" ht="11.25"/>
    <row r="101" s="53" customFormat="1" ht="11.25"/>
    <row r="102" s="53" customFormat="1" ht="11.25"/>
    <row r="103" s="53" customFormat="1" ht="11.25"/>
    <row r="104" s="53" customFormat="1" ht="11.25"/>
    <row r="105" s="53" customFormat="1" ht="11.25"/>
    <row r="106" s="53" customFormat="1" ht="11.25"/>
    <row r="107" s="53" customFormat="1" ht="11.25"/>
    <row r="108" s="53" customFormat="1" ht="11.25"/>
    <row r="109" s="53" customFormat="1" ht="11.25"/>
    <row r="110" s="53" customFormat="1" ht="11.25"/>
    <row r="111" s="53" customFormat="1" ht="11.25"/>
    <row r="112" s="53" customFormat="1" ht="11.25"/>
    <row r="113" s="53" customFormat="1" ht="11.25"/>
    <row r="114" s="53" customFormat="1" ht="11.25"/>
    <row r="115" s="53" customFormat="1" ht="11.25"/>
    <row r="116" s="53" customFormat="1" ht="11.25"/>
    <row r="117" s="53" customFormat="1" ht="11.25"/>
    <row r="118" s="53" customFormat="1" ht="11.25"/>
    <row r="119" s="53" customFormat="1" ht="11.25"/>
    <row r="120" s="53" customFormat="1" ht="11.25"/>
    <row r="121" s="53" customFormat="1" ht="11.25"/>
    <row r="122" s="53" customFormat="1" ht="11.25"/>
    <row r="123" s="53" customFormat="1" ht="11.25"/>
    <row r="124" s="53" customFormat="1" ht="11.25"/>
    <row r="125" s="53" customFormat="1" ht="11.25"/>
    <row r="126" s="53" customFormat="1" ht="11.25"/>
    <row r="127" s="53" customFormat="1" ht="11.25"/>
    <row r="128" s="53" customFormat="1" ht="11.25"/>
    <row r="129" s="53" customFormat="1" ht="11.25"/>
    <row r="130" s="53" customFormat="1" ht="11.25"/>
    <row r="131" s="53" customFormat="1" ht="11.25"/>
    <row r="132" s="53" customFormat="1" ht="11.25"/>
    <row r="133" s="53" customFormat="1" ht="11.25"/>
    <row r="134" s="53" customFormat="1" ht="11.25"/>
    <row r="135" s="53" customFormat="1" ht="11.25"/>
    <row r="136" s="53" customFormat="1" ht="11.25"/>
    <row r="137" s="53" customFormat="1" ht="11.25"/>
    <row r="138" s="53" customFormat="1" ht="11.25"/>
    <row r="139" s="53" customFormat="1" ht="11.25"/>
    <row r="140" s="53" customFormat="1" ht="11.25"/>
    <row r="141" s="53" customFormat="1" ht="11.25"/>
    <row r="142" s="53" customFormat="1" ht="11.25"/>
    <row r="143" s="53" customFormat="1" ht="11.25"/>
    <row r="144" s="53" customFormat="1" ht="11.25"/>
    <row r="145" s="53" customFormat="1" ht="11.25"/>
    <row r="146" s="53" customFormat="1" ht="11.25"/>
    <row r="147" s="53" customFormat="1" ht="11.25"/>
    <row r="148" s="53" customFormat="1" ht="11.25"/>
    <row r="149" s="53" customFormat="1" ht="11.25"/>
    <row r="150" s="53" customFormat="1" ht="11.25"/>
    <row r="151" s="53" customFormat="1" ht="11.25"/>
    <row r="152" s="53" customFormat="1" ht="11.25"/>
    <row r="153" s="53" customFormat="1" ht="11.25"/>
    <row r="154" s="46" customFormat="1" ht="11.25"/>
    <row r="155" s="46" customFormat="1" ht="11.25"/>
    <row r="156" s="46" customFormat="1" ht="11.25"/>
    <row r="157" s="46" customFormat="1" ht="11.25"/>
    <row r="158" s="46" customFormat="1" ht="11.25"/>
    <row r="159" s="46" customFormat="1" ht="11.25"/>
    <row r="160" s="46" customFormat="1" ht="11.25"/>
    <row r="161" s="46" customFormat="1" ht="11.25"/>
    <row r="162" s="46" customFormat="1" ht="11.25"/>
    <row r="163" s="46" customFormat="1" ht="11.25"/>
    <row r="164" s="46" customFormat="1" ht="11.25"/>
  </sheetData>
  <mergeCells count="14">
    <mergeCell ref="A1:I1"/>
    <mergeCell ref="A55:B59"/>
    <mergeCell ref="A5:B9"/>
    <mergeCell ref="B40:B44"/>
    <mergeCell ref="B20:B24"/>
    <mergeCell ref="B25:B29"/>
    <mergeCell ref="B30:B34"/>
    <mergeCell ref="B35:B39"/>
    <mergeCell ref="B45:B49"/>
    <mergeCell ref="A10:A54"/>
    <mergeCell ref="B50:B54"/>
    <mergeCell ref="AC3:AC4"/>
    <mergeCell ref="B10:B14"/>
    <mergeCell ref="B15:B19"/>
  </mergeCells>
  <printOptions/>
  <pageMargins left="0.74" right="0.34" top="0.71" bottom="0.5" header="0.5118110236220472" footer="0.5118110236220472"/>
  <pageSetup horizontalDpi="600" verticalDpi="60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kbara</cp:lastModifiedBy>
  <cp:lastPrinted>2013-03-27T12:05:39Z</cp:lastPrinted>
  <dcterms:created xsi:type="dcterms:W3CDTF">1997-02-26T13:46:56Z</dcterms:created>
  <dcterms:modified xsi:type="dcterms:W3CDTF">2013-03-27T12:06:11Z</dcterms:modified>
  <cp:category/>
  <cp:version/>
  <cp:contentType/>
  <cp:contentStatus/>
</cp:coreProperties>
</file>