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GRANTY zał nr 10" sheetId="1" r:id="rId1"/>
  </sheets>
  <definedNames>
    <definedName name="_xlnm.Print_Titles" localSheetId="0">'GRANTY zał nr 10'!$3:$3</definedName>
  </definedNames>
  <calcPr fullCalcOnLoad="1"/>
</workbook>
</file>

<file path=xl/sharedStrings.xml><?xml version="1.0" encoding="utf-8"?>
<sst xmlns="http://schemas.openxmlformats.org/spreadsheetml/2006/main" count="564" uniqueCount="442">
  <si>
    <t>WYKONANIE WYDATKÓW NA REALIZACJĘ ZADAŃ WŁASNYCH GMINY PRZEZ ORGANIZACJE PROWADZĄCE DZIAŁALNOŚĆ POŻYTKU PUBLICZNEGO ZA I PÓŁROCZE 2013 ROKU</t>
  </si>
  <si>
    <t>Dział</t>
  </si>
  <si>
    <t>Rozdział</t>
  </si>
  <si>
    <t>§</t>
  </si>
  <si>
    <t>Jednostka realizująca</t>
  </si>
  <si>
    <t>Organizacja</t>
  </si>
  <si>
    <t>Nazwa zadania</t>
  </si>
  <si>
    <t>Kwota przyznana</t>
  </si>
  <si>
    <t>Kwota przekazana</t>
  </si>
  <si>
    <t>% wyk.</t>
  </si>
  <si>
    <t>630</t>
  </si>
  <si>
    <t>63095</t>
  </si>
  <si>
    <t>236</t>
  </si>
  <si>
    <t>RCO</t>
  </si>
  <si>
    <t>ZWIAZEK HARCERSTWA POLSKIEGO HUFIEC GDYŃSKI</t>
  </si>
  <si>
    <t>PROWADZENIE GDYŃSKICH WARSZTATÓW PODRÓżNICZYCH</t>
  </si>
  <si>
    <t>RCO Suma</t>
  </si>
  <si>
    <t>63095 Suma</t>
  </si>
  <si>
    <t>630 Suma</t>
  </si>
  <si>
    <t>710</t>
  </si>
  <si>
    <t>71095</t>
  </si>
  <si>
    <t>GDYŃSKIE CENTRUM INNOWACJI</t>
  </si>
  <si>
    <t>STOWARZYSZENIE PO CO TO</t>
  </si>
  <si>
    <t>WSPIERANIE REALIZACJI ZADAŃ Z ZAKRESU SZTUKI</t>
  </si>
  <si>
    <t>GDYŃSKIE CENTRUM INNOWACJI Suma</t>
  </si>
  <si>
    <t>MG</t>
  </si>
  <si>
    <t>FUNDACJA GOSPODARCZA</t>
  </si>
  <si>
    <t>POMORSKIE MIASTECZKO ZAWODÓW</t>
  </si>
  <si>
    <t>BUDOWA GDYŃSKIEGO INKUBATORA PRZEDSIĘBIORCZOŚCI</t>
  </si>
  <si>
    <t>MG Suma</t>
  </si>
  <si>
    <t>STOWARZYSZENIE "OVUM"</t>
  </si>
  <si>
    <t>PROWADZENIE BIURA PORAD OBYWATELSKICH</t>
  </si>
  <si>
    <t>71095 Suma</t>
  </si>
  <si>
    <t>710 Suma</t>
  </si>
  <si>
    <t>801</t>
  </si>
  <si>
    <t>80195</t>
  </si>
  <si>
    <t>OE</t>
  </si>
  <si>
    <t>STOWARZYSZENIE POLSKICH ARTYSTÓW MUZYKÓW</t>
  </si>
  <si>
    <t>GDYŃSKA DZIECIĘCA AKADEMIA MUZYCZNA</t>
  </si>
  <si>
    <t>FUNDACJA EDUKACYJNA ODITK</t>
  </si>
  <si>
    <t>A JA CHCĘ BYĆ …..</t>
  </si>
  <si>
    <t>GDYŃSKIE STOWARZYSZENIE ŚWIĘTEGO MIKOŁAJA BISKUPA</t>
  </si>
  <si>
    <t>DOBRO WYPIERA ZŁ W MŁODZIEŻOWNI</t>
  </si>
  <si>
    <t>FUNDACJA STUDENTÓW I ABSOLWENTÓW UCZELNI WYŻSZYCH</t>
  </si>
  <si>
    <t>II GDYŃSKA AKADEMIA MŁODYCH</t>
  </si>
  <si>
    <t>STOWARZYSZENIE "JESTEM WAŻNY"</t>
  </si>
  <si>
    <t>EDUKACJA PROZDROWOTNA WŚRÓD UCZNIÓW KLAS III GDYŃSKICH SZKÓŁ PODSTAWOWYCH</t>
  </si>
  <si>
    <t>STOWARZYSZENIE TALENT</t>
  </si>
  <si>
    <t>MŁODA INFORAMTYCZNA GDYNIA</t>
  </si>
  <si>
    <t>ZHP</t>
  </si>
  <si>
    <t>HARCERSKI PROGRAM WYCHOWAWCZY ENIGMA</t>
  </si>
  <si>
    <t>ZWIĄZEK HARCERSTWA RZECZPOSPOLITEJ</t>
  </si>
  <si>
    <t>GDYNIA HARCERSKA</t>
  </si>
  <si>
    <t>OE Suma</t>
  </si>
  <si>
    <t>PB</t>
  </si>
  <si>
    <t>CENTRUM WSPÓŁPRACY MŁODZIEŻY</t>
  </si>
  <si>
    <t>WSPIERANIE MIĘDZYNARODOWYCH STAŻY I WYMIAN</t>
  </si>
  <si>
    <t>PB Suma</t>
  </si>
  <si>
    <t>FUNDACJA NOWE MEDIA</t>
  </si>
  <si>
    <t>18. EDYCJA MAM FORUM PISMAKÓW?</t>
  </si>
  <si>
    <t>AKTYWIZACJA GDYŃSKIEJ MŁODZIEŻY - DEBATA MŁODYCH</t>
  </si>
  <si>
    <t>STOWARZYSZENIE CENTRUM WSPÓŁPRACY MŁODZIEŻY</t>
  </si>
  <si>
    <t>AKTYWIZACJA GDYŃSKIEJ MŁODZIEŻY - GDYNIA AKTYWNA</t>
  </si>
  <si>
    <t>80195 Suma</t>
  </si>
  <si>
    <t>801 Suma</t>
  </si>
  <si>
    <t>851</t>
  </si>
  <si>
    <t>OZ</t>
  </si>
  <si>
    <t xml:space="preserve">STOWARZYSZENIE HOSPICJUM ŚW. WAWRZYŃCA </t>
  </si>
  <si>
    <t>DOFINANSOWANIE BUDOWY HOSPICJUM DLA DZIECI</t>
  </si>
  <si>
    <t>OZ Suma</t>
  </si>
  <si>
    <t>85117 Suma</t>
  </si>
  <si>
    <t>85149</t>
  </si>
  <si>
    <t>FUNDACJA ZACHOWAJ SPRAWNOŚĆ</t>
  </si>
  <si>
    <t>Przeciwdziałanie wysiłkowemu nietrzymaniu moczu</t>
  </si>
  <si>
    <t>STOWARZYSZENIE ZIELONA MYŚL</t>
  </si>
  <si>
    <t>Punkt pomocy psychologicznej dla mam/rodziców i małych dzieci "Dobry początek w rodzinie"</t>
  </si>
  <si>
    <t>85149 Suma</t>
  </si>
  <si>
    <t>85154</t>
  </si>
  <si>
    <t>Fundacja Zmian Społecznych KREATYWNI</t>
  </si>
  <si>
    <t>ORGANIZOWANIE SPOŁECZNOŚCI LOKALNYCH (OPATA HACKIEGO I ZAMENHOFA)</t>
  </si>
  <si>
    <t>GOSIR</t>
  </si>
  <si>
    <t>AUTOMOBILKLUB MORSKI – KLUB OBYWATELSKI</t>
  </si>
  <si>
    <t>SPORTOWE SZKOLENIE DZIECI I MŁODZIEŻY W ZAKRESIE SPORTU KARTINGOWEGO</t>
  </si>
  <si>
    <t>FUNDACJA SZTORM GDYNIA</t>
  </si>
  <si>
    <t>SPORTOWE SZKOLENIE DZIECI I MŁODZIEŻY W ZAKRESIE PIŁKI NOŻNEJ</t>
  </si>
  <si>
    <t>GDYŃSKI KLUB KYOKUSHIN-KAN KARATE-DO</t>
  </si>
  <si>
    <t xml:space="preserve">SPORTOWE SZKOLENIE DZIECI I MŁODZIEŻY W ZAKRESIE KARATE </t>
  </si>
  <si>
    <t>GDYŃSKI KLUB MOTOROWY BAŁTYK</t>
  </si>
  <si>
    <t>GDYŃSKIE TOWARZYSTWO KOSZYKÓWKI</t>
  </si>
  <si>
    <t>SPORTOWE SZKOLENIE DZIECI I MŁODZIEŻY W ZAKRESIE KOSZYKÓWKI</t>
  </si>
  <si>
    <t>HOKEJOWY UCZNIOWSKI KLUB SPORTOWY NIEDŹWIADKI</t>
  </si>
  <si>
    <t>SPORTOWE SZKOLENIE DZIECI I MŁODZIEŻY W ZAKRESIE HOKEJA NA LODZIE</t>
  </si>
  <si>
    <t>KARATE KLUB GDYNIA</t>
  </si>
  <si>
    <t>SPORTOWE SZKOLENIE DZIECI I MŁODZIEŻY W ZAKRESIE KARATE</t>
  </si>
  <si>
    <t>KOLEŻEŃSKO-AMATORSKIE TOWARZYSTWO SPORTOWE ALPAT</t>
  </si>
  <si>
    <t>SPORTOWE SZKOLENIE DZIECI I MŁODZIEŻY W ZAKRESIE PIŁKI SIATKOWEJ</t>
  </si>
  <si>
    <t>KLUB KARATE TRADYCYJNEGO</t>
  </si>
  <si>
    <t>KLUB SPORTOWY BOMBARDIER</t>
  </si>
  <si>
    <t>SPORTOWE SZKOLENIE DZIECI I MŁODZIEŻY W ZAKRESIE BOKSU</t>
  </si>
  <si>
    <t xml:space="preserve">KLUB SPORTOWY DELFIN </t>
  </si>
  <si>
    <t>SPORTOWE SZKOLENIE DZIECI I MŁODZIEŻY W ZAKRESIE PŁYWANIA</t>
  </si>
  <si>
    <t>KLUB SPORTOWY MAXIMUS</t>
  </si>
  <si>
    <t>SPORTOWE SZKOLENIE DZIECI I MŁODZIEŻY W ZAKRESIE KICK-BOXINGU</t>
  </si>
  <si>
    <t>KUB LEKKOATLETYCZNY GDYNIA</t>
  </si>
  <si>
    <t>SPORTOWE SZKOLENIE DZIECI I MŁODZIEŻY W ZAKRESIE LEKKIEJ ATLETYKI</t>
  </si>
  <si>
    <t>MIEJSKI KLUB ŻEGLARSKI ARKA</t>
  </si>
  <si>
    <t>SPORTOWE SZKOLENIE DZIECI I MŁODZIEŻY W ZAKRESIE ŻEGLARSTWA</t>
  </si>
  <si>
    <t>MŁODZIEŻOWY KLUB SPORTOWY VISTAL ŁĄCZPOL GDYNIA</t>
  </si>
  <si>
    <t>SPORTOWE SZKOLENIE DZIECI I MŁODZIEŻY W ZAKRESIE PIŁKI RĘCZNEJ</t>
  </si>
  <si>
    <t>POMORSKA AKADEMIA KARATE TRADYCYJNEGO</t>
  </si>
  <si>
    <t>PTTK ZARZĄD ODDZIAŁU MAR. WOJENNEJ PRZY KLUBIE MARYNARKI WOJENNEJ</t>
  </si>
  <si>
    <t xml:space="preserve"> SZKOLENIE DZIECI I MŁODZIEŻY W ZAKRESIE PŁYWANIA I PŁYWANIA W PŁETWACH</t>
  </si>
  <si>
    <t>RUGBY CLUB ARKA GDYNIA</t>
  </si>
  <si>
    <t>SPORTOWE SZKOLENIE DZIECI I MŁODZIEŻY W ZAKRESIE RUGBY I RUGBY 7</t>
  </si>
  <si>
    <t>STOWARZYSZENIE GIMNASTYKI ARTYSTYCZNEJ</t>
  </si>
  <si>
    <t>SPORTOWE SZKOLENIE DZIECI I MŁODZIEŻY W ZAKRESIE GIMNASTYKI ARTYSTYCZNEJ</t>
  </si>
  <si>
    <t>STOWARZYSZENIE INICJATYWA ARKA</t>
  </si>
  <si>
    <t>STOWARZYSZENIE KAR-DO SPÓJNIA</t>
  </si>
  <si>
    <t>STOWARZYSZENIE KLUB SPORTOWY BAŁTYK</t>
  </si>
  <si>
    <t>UCZNIOWSKI KLUB SPORTOWY AZYMUT 45</t>
  </si>
  <si>
    <t>SPORTOWE SZKOLENIE DZIECI I MŁODZIEŻY W ZAKRESIE BIEGU NA ORIENTACJĘ</t>
  </si>
  <si>
    <t>UCZNIOWSKI KLUB SPORTOWY CHYLONIA</t>
  </si>
  <si>
    <t xml:space="preserve">SPORTOWE SZKOLENIE DZIECI I MŁODZIEŻY W RAMACH ZAJĘĆ REKREACYJNYCH W ZAKRESIE PIŁKI SIATKOWEJ </t>
  </si>
  <si>
    <t xml:space="preserve">SPORTOWE SZKOLENIE DZIECI I MŁODZIEŻY  W RAMACH ZAJĘĆ REKREACYJNYCH W ZAKRESIE STRZELECTWA SPORTOWEGO </t>
  </si>
  <si>
    <t>UCZNIOWSKI KLUB SPORTOWY CISOWA</t>
  </si>
  <si>
    <t>UCZNIOWSKI KLUB SPORTOWY GALEON</t>
  </si>
  <si>
    <t>SPORTOWE SZKOLENIE DZIECI I MŁODZIEŻY W ZAKRESIE JUDO</t>
  </si>
  <si>
    <t>UCZNIOWSKI KLUB SPORTOWY ISKRA</t>
  </si>
  <si>
    <t>UCZNIOWSKI KLUB SPORTOWY JANTAR</t>
  </si>
  <si>
    <t>UCZNIOWSKI KLUB SPORTOWY MDK GDYNIA</t>
  </si>
  <si>
    <t>SPORTOWE SZKOLENIE DZIECI I MŁODZIEŻY W ZAKRESIE SZACHÓW</t>
  </si>
  <si>
    <t>UCZNIOWSKI KLUB SPORTOWY OMEGA</t>
  </si>
  <si>
    <t>UCZNIOWSKI KLUB SPORTOWY OPTY</t>
  </si>
  <si>
    <t>UCZNIOWSKI KLUB SPORTOWY ORLIK</t>
  </si>
  <si>
    <t xml:space="preserve">SPORTOWE SZKOLENIE DZIECI I MŁODZIEŻY  W RAMACH ZAJĘĆ REKREACYJNYCH W ZAKRESIE PIŁKI SIATKOWEJ </t>
  </si>
  <si>
    <t>SPORTOWE SZKOLENIE DZIECI I MŁODZIEŻY W ZAKRESIE TENISA STOŁOWEGO</t>
  </si>
  <si>
    <t>UCZNIOWSKI KLUB SPORTOWY SIÓDEMKA</t>
  </si>
  <si>
    <t>UCZNIOWSKI KLUB SPORTOWY SIEDEMNASTKA</t>
  </si>
  <si>
    <t>SZKOLENIE DZIECI I MŁODZIEŻY W RAMACH ZAJĘĆ REKREACYJNYCH W ZAKRESIE P. NOŻNEJ, P. RĘCZNEJ, P. SIATKOWEJ, KOSZYKÓWKI I LEKKIEJ ATLETYKI</t>
  </si>
  <si>
    <t>UCZNIOWSKI KLUB SPORTOWY SOKÓŁ</t>
  </si>
  <si>
    <t>UCZNIOWSKI KLUB SPORTOWY TREFL</t>
  </si>
  <si>
    <t>UCZNIOWSKI KLUB SPORTOWY ZŁOTY TUR</t>
  </si>
  <si>
    <t>SPORTOWE SZKOLENIE DZIECI I MŁODZIEŻY W ZAKRESIE SPORTÓW SIŁOWYCH - ARMWRESTLINGU</t>
  </si>
  <si>
    <t>UCZNIOWSKI KLUB ŻEGLARSKI OPTI CWM</t>
  </si>
  <si>
    <t>VISTAL ŁĄCZPOL GDYNIA</t>
  </si>
  <si>
    <t>WOJSKOWY KLUB SPORTOWY  FLOTA</t>
  </si>
  <si>
    <t>SPORTOWE SZKOLENIE DZIECI I MŁODZIEŻY W ZAKRESIE PODNOSZENIA CIĘŻARÓW</t>
  </si>
  <si>
    <t>SPORTOWE SZKOLENIE DZIECI I MŁODZIEŻY W ZAKRESIE TENISA</t>
  </si>
  <si>
    <t>SZKOLENIE DZIECI I MŁODZIEŻY W ZAKRESIE STRZELECTWA SPORTOWEGO</t>
  </si>
  <si>
    <t>YACHT KLUB POLSKI GDYNIA</t>
  </si>
  <si>
    <t xml:space="preserve">YACHT KLUB STAL </t>
  </si>
  <si>
    <t>SPORTOWE SZKOLENIE DZIECI I MŁODZIEŻY W ZAKRESIE ŻEGLARSTWA - KL. OPTIMIST GR C/UKS</t>
  </si>
  <si>
    <t>CYKL OGÓLNODOSTĘPNYCH TURNIEJÓW MINI PIŁKI SIATKOWEJ DLA DZIEWCZĄT I CHŁOPCÓW „ALPAT VOLLEY"- II EDYCJA</t>
  </si>
  <si>
    <t>XVIII FESTIWAL SKOKU O TYCZCE IM. WALENTEGO WEJMANA</t>
  </si>
  <si>
    <t>ORGANIZACJA IMPREZY SPORTOWEJ – KICKBOXING GDYNIA OPEN 2013</t>
  </si>
  <si>
    <t>OGNISKO TKKF CHECZ GDYNIA</t>
  </si>
  <si>
    <t>GDYNIA-CUP - OGÓLNOPOLSKI TURNIEJ PIŁKI NOŻNEJ DZIEWCZĄT  Z OKAZJI DNIA KOBIET</t>
  </si>
  <si>
    <t>ORGANIZACJA IMPREZ SPORTOWYCH - GRAND PRIX GDYNI W BIEGU NA ORIENTACJĘ</t>
  </si>
  <si>
    <t>ORGANIZACJA IMPREZ SPORTOWYCH PT." PLAŻÓWKA POD DACHEM" – II EDYCJA</t>
  </si>
  <si>
    <t>OTWARTY TURNIEJ STRZELECTWA SPORTOWEGO O PUCHAR PREZESA UKS CHYLONIA</t>
  </si>
  <si>
    <t>UCZNIOWSKI KLUB SPORTOWY DWÓJKA</t>
  </si>
  <si>
    <t>MŁODZIEŻOWA LIGA STRZELECTWA SPORTOWEGO KPN10</t>
  </si>
  <si>
    <t>OTWARTE MISTRZOSTWA GDYNI DZIECI W JUDO</t>
  </si>
  <si>
    <t>PUCHAR POLSKI PÓŁNOCNEJ AMATORSKIEGO MMA I PUCHAR POLSKI PÓŁNOCNEJ  BRAZYLIJSKIEGO JIU JITSU DLA DZIECI I MŁODZIEŻY</t>
  </si>
  <si>
    <t>ORGANIZACJA REGAT ŻEGLARSKICH - PN. „PUCHAR PREZYDENTA MIASTA GDYNI"</t>
  </si>
  <si>
    <t>ORGANIZACJA REGAT ŻEGLARSKICH PN. "PUCHAR YKP GDYNIA DLA KLASY OPTIMIST"</t>
  </si>
  <si>
    <t>SPORTOWE SZKOLENIE DZIECI I MŁODZIEŻY</t>
  </si>
  <si>
    <t>ŚRODKI PRZEWIDZIANE DO REALIZACJI W II PÓŁROCZU 2013 ROKU</t>
  </si>
  <si>
    <t>GOSIR Suma</t>
  </si>
  <si>
    <t>STOWARZYSZNIE NA RZECZ DZIECI I MŁODZIEŻY VITAWA</t>
  </si>
  <si>
    <t>PROWADZENIE WARSZTATÓW MŁODZIEŻOWYCH I PUNKTU PSYCHOLOGICZNO - PEDAGOGICZNEGO W DZIELNICY GDYNIA WITOMINO</t>
  </si>
  <si>
    <t>STOWARZYSZENIE "LEPSZE ŻYCIE" NA RZECZ ZDROWIENIA Z KRYZYSÓW PSYCHICZNYCH I OSOBISTEGO ROZWOJ</t>
  </si>
  <si>
    <t>PROGRAM PROFIL".KOCHAĆ I PRACOWAĆ"</t>
  </si>
  <si>
    <t>PROWADZENIE OŚRODKA WSPARCIA PSYCHOTERAPEUTYCZNEGO "PODWÓJNY PROBLEM"</t>
  </si>
  <si>
    <t>PROWADZENIE PUNKTU KONSULTACYJNEGO</t>
  </si>
  <si>
    <t>REALIZACJA GMINNEGO PROGRAMU PROFILAKTYKI I ROZWOJU PROBLEMÓW ALKOHOLOWYCH</t>
  </si>
  <si>
    <t>POZOSTAŁE ZADANIA</t>
  </si>
  <si>
    <t>PRZECIWDZIAŁANIE PATOLOGIOM SPOŁECZNYM</t>
  </si>
  <si>
    <t>STOWARZYSZENIE NA RZECZ DZIECI I MŁODZIEŻY "VITAWA"</t>
  </si>
  <si>
    <t>PROWADZENIE ŚWIET.SOCJOT. KOLOROWY SWIAT DZIECI PRZY UL. WICZLIŃSKIEJ 93  ( SP 37)</t>
  </si>
  <si>
    <t>STOWARZYSZENIE SPOŁECZNEJ EDUKACJI "NON STOP" W GDYNI</t>
  </si>
  <si>
    <t xml:space="preserve">PROWADZENIE SWIET.SOCJOT. : ŚWIATŁOWCÓW- KROK PO KROKU ZDOBYWANIE UMIEJĘTNOŚCI SPOŁECZNYCH PRZEZ 4 PORY ROKU. </t>
  </si>
  <si>
    <t>GDYŃSKIE STOWARZYSZENIE FAMILIA W GDYNI</t>
  </si>
  <si>
    <t>PROWADZENIE ŚWIET.SOCJOT. FAMILIA II DLA DZIECI I MŁODZIEŻY Z DZIELNICY KARWINY W GDYNI</t>
  </si>
  <si>
    <t>STOWARZYSZENIE NA RZECZ WSPIERANIA I ROZWOJU RODZINY PERSPEKTYWA  W GDYNI</t>
  </si>
  <si>
    <t>PROWADZENIE ŚWIET.SOCJOT. "SOCJO" PRZY SP 6  W GDYNI  UL. CECHOWA  22</t>
  </si>
  <si>
    <t>PROWADZENIE ŚWIETLICY SOCJOTERAPEUTYCZNEJ WESOŁE BUZIAKI PRZY SP 16 UL. CHABROWA 43</t>
  </si>
  <si>
    <t>STOWARZYSZENIE ROZWOJU ZAWODOWEGO I OSOBISTEGO "ZIELONA MYŚL" W GDYNI</t>
  </si>
  <si>
    <t>STOWARZYSZENIE  "REGIONALNE CENTRUM WSPARCIA SPOŁECZNEGO" W GDYNI</t>
  </si>
  <si>
    <t xml:space="preserve">PROWADZENIE ŚWIET.SOCJOT. WYSPA W GDYNI                       UL. PORTOWA 3     </t>
  </si>
  <si>
    <t>GDYŃSKIE STOWARZYSZENIE ŚWIETEGO MIKOŁAJA  BISKUPA W GDYNI</t>
  </si>
  <si>
    <t xml:space="preserve">PROWADZENIE ŚWIET.SOCJOT. W DZIELNICY GDYNIA-CHYLONIA    UL. ŚW. MIKOŁAJA 1   </t>
  </si>
  <si>
    <t>FUNDACJA ZMIAN SPOŁECZNYCH KREATYWNI  W GDYNI.</t>
  </si>
  <si>
    <t xml:space="preserve">PROWADZENIE ŚWIETLICY SOCJOTERAPEUTYCZNEJ  W GDYNI DABROWIE UL. NAGIETKOWA KREATYWNI </t>
  </si>
  <si>
    <t>FUNDACJA ZMIAN SPOŁECZNYCH KREATYWNI  W GDYNI</t>
  </si>
  <si>
    <t xml:space="preserve">PROWADZENIE ŚWIETLICY SOCJOTERAPEUTYCZNEJ  W GDYNI OKSYWIE UL. PŁK.DĄBKA . KREATYWNI </t>
  </si>
  <si>
    <t>WOLNE ŚRODKI</t>
  </si>
  <si>
    <t>85154 Suma</t>
  </si>
  <si>
    <t>CENTRUM POMOCY CARITAS</t>
  </si>
  <si>
    <t>PROGRAM "WARTO BYĆ"</t>
  </si>
  <si>
    <t>GRANTY-FUNDACJA GDYŃSKI MOST NADZIEI</t>
  </si>
  <si>
    <t>AKADEMIA WALKI Z RAKIEM</t>
  </si>
  <si>
    <t>ODWAŻNI WYGRYWAJĄ - PROFILAKTYKA RAKA JĄDRA</t>
  </si>
  <si>
    <t>GDAŃSKIE STOWARZYSZENIE POMOCY OSOBOM Z CHOROBĄ ALZHEIMERA</t>
  </si>
  <si>
    <t>GRUPY WSPARCIA I REHABILITACJA</t>
  </si>
  <si>
    <t>GDYŃSKIE STOWARZYSZENIE PROMOCJI ZDROWIA SERCA SERCOM</t>
  </si>
  <si>
    <t>GDYŃSKA SZKOŁA NIEWYDOLNOŚCI SERCA</t>
  </si>
  <si>
    <t>POLSKIE TOWARZYSTWO STWARDNIENIA ROZSIANEGO</t>
  </si>
  <si>
    <t>WIZYTY DOMOWE LEKARZY SPECJALISTÓW</t>
  </si>
  <si>
    <t>STOWARZYSZENIE POMOCY DZIECIOM POMOST</t>
  </si>
  <si>
    <t>POMOC DZIECIOM Z ADHD</t>
  </si>
  <si>
    <t>OPIEKA HOSPICYJNA DLA TERMINALNIE I NIEULECZALNIE CHORYCH</t>
  </si>
  <si>
    <t>PROWADZENIE PORADNI OPIEKI PALIATYWNEJ</t>
  </si>
  <si>
    <t>HOSPICJUM - INWESTYCJE</t>
  </si>
  <si>
    <t>85195 Suma</t>
  </si>
  <si>
    <t>851 Suma</t>
  </si>
  <si>
    <t>852</t>
  </si>
  <si>
    <t>85201</t>
  </si>
  <si>
    <t>MOPS</t>
  </si>
  <si>
    <t>FUNDACJA NASZA RODZINA</t>
  </si>
  <si>
    <t>PLACÓWKA OPIEKUŃCZO - WYCHOWAWCZA NASZA RODZINA</t>
  </si>
  <si>
    <t>GDYŃSKA FUNDACJA INNOWACJI SPOŁECZNYCH</t>
  </si>
  <si>
    <t>PROWADZENIE PLACÓWKI OPIEKUŃCZO - WYCHOWAWCZEJ DOM DLA MŁODZIEŻY</t>
  </si>
  <si>
    <t>PROWADZENIE PLACÓWKI SOCJOTERAPEUTYCZNEJ GFIS</t>
  </si>
  <si>
    <t>MOPS Suma</t>
  </si>
  <si>
    <t>85201 Suma</t>
  </si>
  <si>
    <t>85214</t>
  </si>
  <si>
    <t>STOWARZYSZENIE AGAPE</t>
  </si>
  <si>
    <t>SCHRONISKO</t>
  </si>
  <si>
    <t>STOWARZYSZENIE ALTER - EGO</t>
  </si>
  <si>
    <t xml:space="preserve">PROWADZENIE SCHRONISKA DLA BEZDOMNYCH </t>
  </si>
  <si>
    <t>CHRZEŚCIJAŃSKIE STOWARZYSZENIE DOBROCZYNNE</t>
  </si>
  <si>
    <t>PROWADZENIE SCHRONISKA Z FUNKCJĄ INTERWENCYJNEGO PUNKTU NOCLEGOWEGO DLA OSÓB W STANIE NIETRZEńWOŚCI</t>
  </si>
  <si>
    <t>85214 Suma</t>
  </si>
  <si>
    <t>85228</t>
  </si>
  <si>
    <t>FUNDACJA NIESIEMY POMOC</t>
  </si>
  <si>
    <t>ŚWIADCZENIE USŁUG OPIEKUŃCZYCH</t>
  </si>
  <si>
    <t>POLSKI CZERWONY KRZYŻ</t>
  </si>
  <si>
    <t>85228 Suma</t>
  </si>
  <si>
    <t>852 Suma</t>
  </si>
  <si>
    <t>853</t>
  </si>
  <si>
    <t>85311</t>
  </si>
  <si>
    <t>WARSZTATY TERAPII ZAJĘCIOWEJ</t>
  </si>
  <si>
    <t>PON</t>
  </si>
  <si>
    <t>ADAPA FUNDACJA NA RZECZ OSÓB Z AUTYZMEM I INNYMI ZABURZENIAMI ROZWOJU</t>
  </si>
  <si>
    <t>DZIAŁALNOŚĆ REWALIDACYJNA</t>
  </si>
  <si>
    <t>FUNDACJA DOGTOR</t>
  </si>
  <si>
    <t>PROWADZENIE ZAJĘĆ METODĄ DOGOTERAPII</t>
  </si>
  <si>
    <t>FUNDACJA OCHRONY PRAW DZIECKA</t>
  </si>
  <si>
    <t>POPRAWA SPRAWNOŚCI FIZYCZNEJ I PSYCHICZNEJ DZIECI</t>
  </si>
  <si>
    <t>FUNDACJA WSPARCIA OSÓB Z ZABURZENIAMI KOMUNIKACJI  "MIĘDZY SŁOWAMI"</t>
  </si>
  <si>
    <t>AFA-INTEGRACJA</t>
  </si>
  <si>
    <t>AKTYWIZACJA OSÓB NIEPEŁNOSPRAWNYCH</t>
  </si>
  <si>
    <t>GDYŃSKIE STOWARZYSZENIE NA RZECZ OSÓB NIEPEŁNOSPRAWNYCH INTELEKTUALNIE "DOM MARZEŃ"</t>
  </si>
  <si>
    <t>ENGLISH FOR US 2013</t>
  </si>
  <si>
    <t>NASZA SCENA 2013</t>
  </si>
  <si>
    <t>GDYŃSKIE STOWARZYSZENIE OSÓB NIESŁYSZĄCYCH EFETHA</t>
  </si>
  <si>
    <t>PROGRAM LOGOPEDYCZNY DLA DZIECI</t>
  </si>
  <si>
    <t>PROWADZENIE CENTRUM INFORMACJI DLA OSÓB NIESŁYSZĄCYCH I NIEDOSŁYSZĄCYCH, MIESZKAŃCÓW GDYNI</t>
  </si>
  <si>
    <t>KLUB SPORTOWY NIEPEŁNOSPRAWNYCH START</t>
  </si>
  <si>
    <t>1SPORT WYCZYNOWY</t>
  </si>
  <si>
    <t>POLSKI ZWIĄZEK NIEWIDOMYCH KOŁO GDYNIA</t>
  </si>
  <si>
    <t>PROWADZENIE CENTRUM INFORMACJI I REHABILITACJI DLA OSÓB NIEWIDOMYCH I NIEDOWIDZĄCYCH W GDYNI</t>
  </si>
  <si>
    <t>POLSKIE STOWARZYSZENIE NA RZECZ OSÓB Z UU</t>
  </si>
  <si>
    <t>WSPIERANIE ROZWOJU DZIECI NIEPEŁNOSPRAWNYCH I ZAGROŻONYCH NIEPEŁNOSPRAWNOŚCIĄ W WIEKU 0-2 LATA, MIESZKAŃCÓW GDYNI</t>
  </si>
  <si>
    <t>WSPIERANIE ROZWOJU DZIECI NIEPEŁNOSPRAWNYCH I ZAGROŻONYCH NIEPEŁNOSPRAWNOŚCIĄ W WIEKU 3-7 LAT, MIESZKAŃCÓW GDYNI</t>
  </si>
  <si>
    <t>POLSKIE TOWARZYSTWO LARYNGRKTOMOWANYCH</t>
  </si>
  <si>
    <t>PROWADZENIE AKTYWIZACJI SPOŁECZNEJ OSÓB PO AMUTACJI KRTANI, MIESZKAŃCÓW GDYNI</t>
  </si>
  <si>
    <t>POLSKIE TOWARZYSTWO STWARDNIENIA ROZSIANEGO SCLEROSIS</t>
  </si>
  <si>
    <t>UTRZYMANIE SPRAWNOŚCI PSYCHICZNEJ I INTEGRACJA OSÓB CHORYCH NA STWARDNIENIE ROZSIANE</t>
  </si>
  <si>
    <t>POLSKIE TOWARZYSTWO WALKI Z MUKOWISCYDOZĄ ODDZIAŁ W GDAŃSKU</t>
  </si>
  <si>
    <t>DOMOWA REHABILITACJA CHORUYCH NA MUKOWISCYDOZĘ</t>
  </si>
  <si>
    <t>POMORSKA FUNDACJA FILMOWA</t>
  </si>
  <si>
    <t>KULTURA BEZ BARIER</t>
  </si>
  <si>
    <t>STOWARZYSZENIE AMAZONEK GDYŃSKICH</t>
  </si>
  <si>
    <t>PROFILAKTYKA I LECZENIE OBRZĘKU LIMFATYCZNEGO</t>
  </si>
  <si>
    <t>STOWARZYSZENIE CHORYCH NA CHOROBĘ PARKINSONA</t>
  </si>
  <si>
    <t>WSPARCIE DLA OSÓB Z CHOROBĄ PARKINSONA</t>
  </si>
  <si>
    <t xml:space="preserve">STOWARZYSZENIE POMOCY OSOBOM AUTYSTYCZNYM </t>
  </si>
  <si>
    <t>ŻYĆ RAZEM</t>
  </si>
  <si>
    <t>STOWARZYSZENIE POMOCY OSOBOM NIEPEŁNOSPRAWNYM SPON</t>
  </si>
  <si>
    <t>REHABILITACJA</t>
  </si>
  <si>
    <t>STOWARZYSZENIE "DLACZEGO NIE"</t>
  </si>
  <si>
    <t>WSPOMAGANIE ROZWOJU DZIECI I MŁODZIEŻY</t>
  </si>
  <si>
    <t>ZWIĄZEK INWALIDÓW WOJENNYCH RP</t>
  </si>
  <si>
    <t>POMOC OSOBOM NIEPEŁNOSPRAWNYM</t>
  </si>
  <si>
    <t>PROWADZENIE OŚRODKA HIPOTERAPII</t>
  </si>
  <si>
    <t>PON Suma</t>
  </si>
  <si>
    <t>85311 Suma</t>
  </si>
  <si>
    <t>85395</t>
  </si>
  <si>
    <t>CENTRUM AKTYWNOŚCI SENIORA</t>
  </si>
  <si>
    <t>PARAFIA RZYMSKOKATOLICKA P.W.ŚW.MICHAŁA ARCHANIOŁA</t>
  </si>
  <si>
    <t>"UCZESTNICTWO W IMPREZACH KULTURALNYCH, SPOTKANIACH W KRĘGU SENIORÓW, WYJAZDY INTEGRACYJNE"</t>
  </si>
  <si>
    <t>FUNDACJA "ZMIANY"</t>
  </si>
  <si>
    <t>"NIE CHOWAJ SIĘ W DOMU PO PIĘĆDZIESIĄTCE"</t>
  </si>
  <si>
    <t>FUNDACJA FLY</t>
  </si>
  <si>
    <t>"CIĄGLE MŁODZI"</t>
  </si>
  <si>
    <t>FUNDACJA OCHRONY PRAW DZIECKA "ANGEL"</t>
  </si>
  <si>
    <t>"AKTYWNI 55+"</t>
  </si>
  <si>
    <t>GRUPA PŁYWACKA GDYNIA MASTERS</t>
  </si>
  <si>
    <t>"UPOWSZECHNIANIE KULTURY FIZYCZNEJ I SPORTU"</t>
  </si>
  <si>
    <t>JACHT KLUB MORSKI "GRYF"</t>
  </si>
  <si>
    <t>"5 REJSÓW PO ZATOCE GDAŃSKIEJ"</t>
  </si>
  <si>
    <t>KLUB SENIORA PRZY PARAFII P.W.ŚW. ANDRZEJA BOBOLI</t>
  </si>
  <si>
    <t>"SPOTKANIA INTEGRACYJNE, WYJŚCIA KULTURALNE, WYCIECZKI I DZIAŁALNOŚĆ PROZDROWOTNA"</t>
  </si>
  <si>
    <t>PTTK ODDZIAŁ MARYNARKI WOJENNEJ W GDYNI</t>
  </si>
  <si>
    <t>"TURYSTYKA KAJAKOWA DLA SENIORÓW"</t>
  </si>
  <si>
    <t>SPÓŁDZIELNIA SOCJALNA"50+"</t>
  </si>
  <si>
    <t>"FITNESS NA KARWINACH"</t>
  </si>
  <si>
    <t>STOWARZYSZENIE "POMORZE - MY"</t>
  </si>
  <si>
    <t>"GOTUJ Z BABCIĄ"</t>
  </si>
  <si>
    <t>STOWARZYSZENIE KLUB SENIORA "ISKIERKA"</t>
  </si>
  <si>
    <t>"OCHRONA I PROMOCJA ZDROWIA: NAUKA, EDUKACJA, OŚWIATA, WYCHOWANIE, KULTURA, SZTUKA, OCHRONA DÓBR"</t>
  </si>
  <si>
    <t>STOWARZYSZENIE PRZYJACIÓŁ DĄBROWY - DĄBRÓWKI</t>
  </si>
  <si>
    <t>"MIŁO, WESOŁO I KULTURALNEJ"</t>
  </si>
  <si>
    <t>STOWARZYSZENIE PRZYJACIÓŁ SENIORA</t>
  </si>
  <si>
    <t>"PROWADZENIE KLUBU SENIORA"</t>
  </si>
  <si>
    <t>STOWARZYSZENIE ZDĄŻYĆ Z POMOCĄ</t>
  </si>
  <si>
    <t>" INTEGRUJEMY SIE Z GDYNIĄ"</t>
  </si>
  <si>
    <t>"NIE JESTEŚ SAM"</t>
  </si>
  <si>
    <t>"SILNI DLA SIEBIE I INNYCH"</t>
  </si>
  <si>
    <t>FUNDACJA KULTURALNE POMORZE</t>
  </si>
  <si>
    <t>"NIEZWYKŁE MIEJSCA"</t>
  </si>
  <si>
    <t>"SENIOR - MĘŻCZYZNA AKTYWNY"</t>
  </si>
  <si>
    <t>"POZNAJĘ SWÓJ KRAJ - TERAZ MAM CZAS"</t>
  </si>
  <si>
    <t>"SENIOR CLUB"</t>
  </si>
  <si>
    <t>FUNDACJA SŁONECZNA JESIEŃ</t>
  </si>
  <si>
    <t>"RYTM SZCZĘŚCIA - W ŚWIECIE RUCHU"</t>
  </si>
  <si>
    <t>GDYŃSKIE STOWARZYSZENIE NA RZECZ OSÓB NIESŁYSZĄCYCH EFFETHA</t>
  </si>
  <si>
    <t>"INTEGRACYJNY KLUB SENIORA"</t>
  </si>
  <si>
    <t>"WESOŁY AUTOKAR"</t>
  </si>
  <si>
    <t>OŚRODEK BADAŃ LATYNOAMERYKAŃSKICH</t>
  </si>
  <si>
    <t>"AMERYKA ŁACIŃSKA OD A DO Z"</t>
  </si>
  <si>
    <t xml:space="preserve">POLSKI KOMITET POMOCY SPOŁECZNEJ </t>
  </si>
  <si>
    <t>"PROWADZENIE KLUBÓW SENIORA"</t>
  </si>
  <si>
    <t>"REHABILITACJA DLA SENIORÓW GDYNI"</t>
  </si>
  <si>
    <t xml:space="preserve">POLSKI ZWIĄZEK EMERYTÓW, RENCISTÓW </t>
  </si>
  <si>
    <t>"WĘDRÓWKI PO ZIEMI POMORSKIEJ"</t>
  </si>
  <si>
    <t>"ZAJĘCIA Z KINEZYGERENTOPROFILAKTYKI"</t>
  </si>
  <si>
    <t>"AKTYWIZACJA OSÓB NIEPEŁNOSPRAWNYCH"</t>
  </si>
  <si>
    <t>"AQUA AEROBIC JAKO FORMA AKTYWNEGO SPĘDZANIA CZASU"</t>
  </si>
  <si>
    <t>"BRZEGIEM BAŁTYKU. CZTERY JEDNODNIOWE WYCIECZKI KRAJOZNAWCZE DLA GDYNIANEK W WIEKU 55+"</t>
  </si>
  <si>
    <t>"JOGA I ĆW.USPRAWNIAJĄCE KRĘGOSŁUP DLA GDYNIANEK W WIEKU 55+"</t>
  </si>
  <si>
    <t>STOWARZYSZENIE OSÓB Z WADĄ SŁUCH CISZA</t>
  </si>
  <si>
    <t>"W STARSZYM CIELE MŁODY DUCH"</t>
  </si>
  <si>
    <t>STOWARZYSZENIE TURYSTYKI "BEZ BARIER"</t>
  </si>
  <si>
    <t>"AKTYWNI W PLENERZE - WARSZTATY TURYSTYCZNE"</t>
  </si>
  <si>
    <t>TOWARZYSTWO KRZEWIENIA KULTURY FIZYCZNEJ</t>
  </si>
  <si>
    <t>"OCHRONA I PROMOCJA ZDROWIA: NAUKA, EDUKACJA, OŚWIATA I WYCHOWANIE, KULTURA, SZTUKA, OCHRONA KULTURY I TRADYCJI"</t>
  </si>
  <si>
    <t>CENTRUM AKTYWNOŚCI SENIORA Suma</t>
  </si>
  <si>
    <t>PROJEKT "INTEGRACJA I ODPOWIEDZIALNOŚĆ SĄSIEDZKA"</t>
  </si>
  <si>
    <t>PROJEKT "SĄSIEDZI GÓRĄ! NASZE INICJATYWY SĄSIEDZKIE"</t>
  </si>
  <si>
    <t>PROJEKT "STOP NUDZIE - DZIAŁANIA ŚRODOWISKOWE NA DZIELNICY"</t>
  </si>
  <si>
    <t>POMOC DLA WIĘźNIÓW OPUSZCZAJĄCYCH ZAKŁADY KARNE</t>
  </si>
  <si>
    <t>PROWADZENIE BANKU ŻYWNOŚCI</t>
  </si>
  <si>
    <t>POLSKI KOMITET POMOCY SPOŁECZNEJ</t>
  </si>
  <si>
    <t>WSPIERANIE SAMOTNYCH MATEK I RODZIN UBOGICH</t>
  </si>
  <si>
    <t>STOWARZYSZENIE GAUDIUM VITAE</t>
  </si>
  <si>
    <t>WSPIERANIE UBOGICH MIESZKAŃCÓW GDYNI</t>
  </si>
  <si>
    <t>FUNDACJA "MAMY Z MORZA"</t>
  </si>
  <si>
    <t>GDYNIA RODZINNA</t>
  </si>
  <si>
    <t>85395 Suma</t>
  </si>
  <si>
    <t>853 Suma</t>
  </si>
  <si>
    <t>854</t>
  </si>
  <si>
    <t>85404</t>
  </si>
  <si>
    <t>85404 Suma</t>
  </si>
  <si>
    <t>854 Suma</t>
  </si>
  <si>
    <t>900</t>
  </si>
  <si>
    <t>90013</t>
  </si>
  <si>
    <t>RO</t>
  </si>
  <si>
    <t>OTOZOS Animals</t>
  </si>
  <si>
    <t>UTRZYMANIE SCHRONISKA DLA ZWIERZĄT</t>
  </si>
  <si>
    <t>PRZEBUDOWA SCHRONISKA DLA BEZDOMNYCH ZWIERZĄT</t>
  </si>
  <si>
    <t>RO Suma</t>
  </si>
  <si>
    <t>90013 Suma</t>
  </si>
  <si>
    <t>90019</t>
  </si>
  <si>
    <t>FUNDACJA AGENCJA REGIONALNEGO MONITORINGU ATMOSFERY AGLOMERACJI GDAŃSKIEJ</t>
  </si>
  <si>
    <t>PROWADZENIE REGIONALNEGO MONITORINGU ATMOSFERY</t>
  </si>
  <si>
    <t>OSOBY FIZYCZNE, SPÓŁDZIELNIE I WSPÓLNOTY MIESZKANIOWE Z GDYNI</t>
  </si>
  <si>
    <t>WSPOMAGANIE MIESZKAŃCÓW W REALIZACJI INWESTYCJI PROEKOLOGICZNYCH</t>
  </si>
  <si>
    <t>90019 Suma</t>
  </si>
  <si>
    <t>FUNDACJA MIĘDZYNARODOWY RUCH NA RZECZ ZWIERZĄT VIVA</t>
  </si>
  <si>
    <t>STERYLIZACJA I KASTRACJA WOLNOBYTUJĄCYCH KOTÓW</t>
  </si>
  <si>
    <t>90095 Suma</t>
  </si>
  <si>
    <t>900 Suma</t>
  </si>
  <si>
    <t>PD</t>
  </si>
  <si>
    <t>Gdyński Festiwal Kultury Studenckiej Delfinalia 2013</t>
  </si>
  <si>
    <t xml:space="preserve">GDYŃSKA ORKIESTRA SYMFONICZNA </t>
  </si>
  <si>
    <t>Upowszechnianie kultury muzycznej wśród mieszkańców Gdyni i okolic</t>
  </si>
  <si>
    <t>POLSKI TOURING CLUB</t>
  </si>
  <si>
    <t>II Gdyński Rajd Historyczny</t>
  </si>
  <si>
    <t>POLSKIE STOWARZYSZENIE PRZYJACIÓŁ MUZYKI DAWNEJ</t>
  </si>
  <si>
    <t xml:space="preserve">XI Festiwal Muzyki Dawnej Anima Musica </t>
  </si>
  <si>
    <t>SPOŁECZNE STOWARZYSZENIE EDUKACYJNO-TEATRALNE STACJA SZAMOCIN</t>
  </si>
  <si>
    <t>Wędrujące abecadło teatru lalek (Teatrzyk zajechał)</t>
  </si>
  <si>
    <t xml:space="preserve">Teatr Gdynia Główna - Peron SKM 2013 </t>
  </si>
  <si>
    <t xml:space="preserve">Teatr zajechał w Gdyni 2013 </t>
  </si>
  <si>
    <t>STOWARZYSZENIE "CONCERTINO"</t>
  </si>
  <si>
    <t>Gdyńskie impresje muzyczne 2013</t>
  </si>
  <si>
    <t>STOWARZYSZENIE CHÓR "CANTUS"</t>
  </si>
  <si>
    <t xml:space="preserve">Cantus'uj z nami już 30 lat </t>
  </si>
  <si>
    <t>Południowe Spotkania Muzyczne</t>
  </si>
  <si>
    <t>STOWARZYSZENIE TWÓRCÓW KULTURY KULTURNATYWA</t>
  </si>
  <si>
    <t xml:space="preserve">Pif Paf Music Festiwal 2013 </t>
  </si>
  <si>
    <t>POMORSKA FUNDACJA FILMOWA W GDYNI</t>
  </si>
  <si>
    <t xml:space="preserve">VI Przegląd Amatorskich Filmów Uczniowskich Albatrosy </t>
  </si>
  <si>
    <t>12. Pomorskie Warsztaty Filmowe</t>
  </si>
  <si>
    <t>POMORSKIE STOWARZYSZENIE MUSICA SACRA</t>
  </si>
  <si>
    <t>Dialogi ze sztuką - teatr instrumentów</t>
  </si>
  <si>
    <t>STOWARZYSZENIE ALTERIA</t>
  </si>
  <si>
    <t>8 Festiwal Rytmu i Ognia Frog w Gdyni</t>
  </si>
  <si>
    <t>STOWARZYSZENIE ARTYSTÓW  WYBRZEŻA ERA ART</t>
  </si>
  <si>
    <t xml:space="preserve">VII Międzynarodowe Biennale Malarstwa i Tkaniny Unikatowej Gdynia 2013 </t>
  </si>
  <si>
    <t>STOWARZYSZENIE KREATYWNEJ EDUKACJI</t>
  </si>
  <si>
    <t xml:space="preserve">Obchody Międzynarodowego Dnia Książki dla Dzieci </t>
  </si>
  <si>
    <t>TOWARZYSTWO MIŁOŚNIKÓW GDYNI</t>
  </si>
  <si>
    <t xml:space="preserve">Krakowski salon poezji w Gdyni </t>
  </si>
  <si>
    <t>Sceno-sfera</t>
  </si>
  <si>
    <t>Wystawy i warsztaty plastyczne</t>
  </si>
  <si>
    <t>Prelekcje i wykłady o starej Gdyni w ramach akcji Ocalić od zapomnienia</t>
  </si>
  <si>
    <t>Wydanie Rocznika Gdyńskiego nr 25</t>
  </si>
  <si>
    <t>ZRZESZENIE KASZUBSKO-POMORSKIE ODDZIAŁ MIEJSKI W GDYNI</t>
  </si>
  <si>
    <t>Działalność Ośrodka Kultury Kaszubsko-Pomorskiej w Gdyni</t>
  </si>
  <si>
    <t>Warsztaty regionalne inspiracje</t>
  </si>
  <si>
    <t>PD Suma</t>
  </si>
  <si>
    <t>POMORSKIE TOWARZYSTWO MIŁOŚNIKÓW KOLEI ŻELAZNYCH</t>
  </si>
  <si>
    <t>92105 Suma</t>
  </si>
  <si>
    <t>921 Suma</t>
  </si>
  <si>
    <t>926</t>
  </si>
  <si>
    <t>92605</t>
  </si>
  <si>
    <t>SZKOLENIA SPORTOWE DZIECI I MŁODZIEŻY</t>
  </si>
  <si>
    <t>92605 Suma</t>
  </si>
  <si>
    <t>926 Suma</t>
  </si>
  <si>
    <t>Suma końcowa</t>
  </si>
  <si>
    <t>Załącznik nr 10</t>
  </si>
  <si>
    <t>STOWARZYSZENIE WSPOMAGANIA ROZWOJU DZIECI W WIEKU PRZEDSZKOLNYM</t>
  </si>
  <si>
    <t>DNI OTWARTE DLA DZIECI Z DZIELNICY</t>
  </si>
  <si>
    <t>REMONT ZABYTKOWEGO WAGONU SANITARNO - WOJSKOWEGO</t>
  </si>
  <si>
    <t xml:space="preserve">PROWADZENIE ŚWIET.SOCJOT. NA WITOMINIE UL. WIDNA 8    </t>
  </si>
  <si>
    <t xml:space="preserve">PROWADZENIE ŚWIET.SOCJOT.-POD SŁOŃCEM UL. ABRAHAMA 82    </t>
  </si>
  <si>
    <r>
      <t xml:space="preserve">PROWADZENIE ŚWIET.SOCJOT. DLA DZIECI I MŁODZIEŻY Z DZIELNICY GRABÓWEK W GDYNI      </t>
    </r>
    <r>
      <rPr>
        <b/>
        <sz val="7"/>
        <rFont val="Arial"/>
        <family val="2"/>
      </rPr>
      <t xml:space="preserve">      </t>
    </r>
    <r>
      <rPr>
        <sz val="7"/>
        <rFont val="Arial"/>
        <family val="2"/>
      </rPr>
      <t xml:space="preserve">                     </t>
    </r>
  </si>
  <si>
    <r>
      <t xml:space="preserve">PROWADZENIE ŚWIET.SOCJOT.W DZIELNICY GDYNIA REDŁOWO UL. CYLKOWSKIEGO </t>
    </r>
    <r>
      <rPr>
        <b/>
        <sz val="7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</si>
</sst>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#,##0.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%"/>
    <numFmt numFmtId="181" formatCode="0.000000000"/>
    <numFmt numFmtId="182" formatCode="yy\-mm\-dd"/>
    <numFmt numFmtId="183" formatCode="dd\-mmm\-yy"/>
    <numFmt numFmtId="184" formatCode="dd\-mmm"/>
    <numFmt numFmtId="185" formatCode="mmm\-yy"/>
    <numFmt numFmtId="186" formatCode="yy\-mm\-dd\ hh:mm"/>
    <numFmt numFmtId="187" formatCode="#,##0.0000"/>
    <numFmt numFmtId="188" formatCode="#,##0.0\ _z_ł;[Red]\-#,##0.0\ _z_ł"/>
    <numFmt numFmtId="189" formatCode="#,##0.00000"/>
    <numFmt numFmtId="190" formatCode="#,##0.000"/>
    <numFmt numFmtId="191" formatCode="0.000"/>
    <numFmt numFmtId="192" formatCode="0.0000000"/>
    <numFmt numFmtId="193" formatCode="0.00000"/>
    <numFmt numFmtId="194" formatCode="0.0000"/>
    <numFmt numFmtId="195" formatCode="0.0000%"/>
    <numFmt numFmtId="196" formatCode="0.00000%"/>
    <numFmt numFmtId="197" formatCode="0.000000%"/>
    <numFmt numFmtId="198" formatCode="0.0000000%"/>
    <numFmt numFmtId="199" formatCode="d\-mmm\-yy"/>
    <numFmt numFmtId="200" formatCode="_-* #,##0.0\ _z_ł_-;\-* #,##0.0\ _z_ł_-;_-* &quot;-&quot;??\ _z_ł_-;_-@_-"/>
    <numFmt numFmtId="201" formatCode="_-* #,##0\ _z_ł_-;\-* #,##0\ _z_ł_-;_-* &quot;-&quot;??\ _z_ł_-;_-@_-"/>
    <numFmt numFmtId="202" formatCode="###,###.#"/>
    <numFmt numFmtId="203" formatCode="###,###.0"/>
    <numFmt numFmtId="204" formatCode="###,###.##"/>
    <numFmt numFmtId="205" formatCode="###,###"/>
    <numFmt numFmtId="206" formatCode="#,##0_ ;\-#,##0\ "/>
    <numFmt numFmtId="207" formatCode="d/mm"/>
    <numFmt numFmtId="208" formatCode="mmmm\ yy"/>
    <numFmt numFmtId="209" formatCode="d\ mmmm\ yyyy"/>
    <numFmt numFmtId="210" formatCode="mmm/yyyy"/>
    <numFmt numFmtId="211" formatCode="mmm\ yy"/>
    <numFmt numFmtId="212" formatCode="###,###.\O"/>
    <numFmt numFmtId="213" formatCode="###.0"/>
    <numFmt numFmtId="214" formatCode="###,###.00"/>
    <numFmt numFmtId="215" formatCode="[$-415]d\ mmmm\ yyyy"/>
    <numFmt numFmtId="216" formatCode="00\-000"/>
    <numFmt numFmtId="217" formatCode="#,##0\ &quot;zł&quot;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right" vertical="center"/>
      <protection/>
    </xf>
    <xf numFmtId="3" fontId="13" fillId="0" borderId="0" xfId="53" applyNumberFormat="1" applyFont="1" applyAlignment="1">
      <alignment horizontal="right" vertical="center"/>
      <protection/>
    </xf>
    <xf numFmtId="0" fontId="13" fillId="0" borderId="0" xfId="53" applyFont="1" applyBorder="1" applyAlignment="1">
      <alignment vertical="center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3" fontId="13" fillId="0" borderId="0" xfId="53" applyNumberFormat="1" applyFont="1" applyAlignment="1">
      <alignment vertical="center"/>
      <protection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5" fillId="0" borderId="14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0" fontId="23" fillId="0" borderId="0" xfId="53" applyFont="1" applyBorder="1" applyAlignment="1">
      <alignment vertical="center" wrapText="1"/>
      <protection/>
    </xf>
    <xf numFmtId="0" fontId="23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3" fontId="21" fillId="0" borderId="0" xfId="53" applyNumberFormat="1" applyFont="1" applyFill="1" applyBorder="1" applyAlignment="1">
      <alignment vertical="center"/>
      <protection/>
    </xf>
    <xf numFmtId="0" fontId="21" fillId="0" borderId="13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3" fontId="21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13" fillId="0" borderId="0" xfId="53" applyNumberFormat="1" applyFont="1" applyBorder="1" applyAlignment="1">
      <alignment vertical="center"/>
      <protection/>
    </xf>
    <xf numFmtId="0" fontId="25" fillId="0" borderId="14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0" xfId="0" applyFont="1" applyBorder="1" applyAlignment="1">
      <alignment wrapText="1"/>
    </xf>
    <xf numFmtId="0" fontId="21" fillId="0" borderId="11" xfId="0" applyFont="1" applyFill="1" applyBorder="1" applyAlignment="1">
      <alignment/>
    </xf>
    <xf numFmtId="0" fontId="23" fillId="0" borderId="19" xfId="0" applyFont="1" applyBorder="1" applyAlignment="1">
      <alignment wrapText="1"/>
    </xf>
    <xf numFmtId="0" fontId="21" fillId="0" borderId="16" xfId="0" applyFont="1" applyBorder="1" applyAlignment="1">
      <alignment/>
    </xf>
    <xf numFmtId="0" fontId="23" fillId="0" borderId="20" xfId="0" applyFont="1" applyBorder="1" applyAlignment="1">
      <alignment wrapText="1"/>
    </xf>
    <xf numFmtId="3" fontId="21" fillId="0" borderId="21" xfId="0" applyNumberFormat="1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/>
    </xf>
    <xf numFmtId="3" fontId="21" fillId="0" borderId="10" xfId="0" applyNumberFormat="1" applyFont="1" applyBorder="1" applyAlignment="1">
      <alignment horizontal="right" wrapText="1"/>
    </xf>
    <xf numFmtId="0" fontId="24" fillId="0" borderId="21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3" fontId="24" fillId="0" borderId="18" xfId="0" applyNumberFormat="1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3" fillId="0" borderId="10" xfId="0" applyFont="1" applyFill="1" applyBorder="1" applyAlignment="1">
      <alignment wrapText="1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 wrapText="1"/>
    </xf>
    <xf numFmtId="0" fontId="21" fillId="0" borderId="10" xfId="0" applyFont="1" applyFill="1" applyBorder="1" applyAlignment="1">
      <alignment/>
    </xf>
    <xf numFmtId="0" fontId="21" fillId="0" borderId="14" xfId="0" applyFont="1" applyBorder="1" applyAlignment="1">
      <alignment wrapText="1"/>
    </xf>
    <xf numFmtId="0" fontId="21" fillId="0" borderId="24" xfId="0" applyFont="1" applyFill="1" applyBorder="1" applyAlignment="1">
      <alignment/>
    </xf>
    <xf numFmtId="3" fontId="13" fillId="0" borderId="0" xfId="53" applyNumberFormat="1" applyFont="1" applyFill="1" applyAlignment="1">
      <alignment vertical="center"/>
      <protection/>
    </xf>
    <xf numFmtId="0" fontId="13" fillId="0" borderId="0" xfId="53" applyFont="1" applyFill="1" applyBorder="1" applyAlignment="1">
      <alignment vertical="center"/>
      <protection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0" fontId="23" fillId="0" borderId="25" xfId="0" applyFont="1" applyFill="1" applyBorder="1" applyAlignment="1">
      <alignment wrapText="1"/>
    </xf>
    <xf numFmtId="0" fontId="23" fillId="0" borderId="19" xfId="0" applyFont="1" applyFill="1" applyBorder="1" applyAlignment="1">
      <alignment wrapText="1"/>
    </xf>
    <xf numFmtId="0" fontId="24" fillId="0" borderId="15" xfId="0" applyFont="1" applyBorder="1" applyAlignment="1">
      <alignment wrapText="1"/>
    </xf>
    <xf numFmtId="0" fontId="23" fillId="0" borderId="11" xfId="52" applyFont="1" applyFill="1" applyBorder="1" applyAlignment="1">
      <alignment wrapText="1"/>
      <protection/>
    </xf>
    <xf numFmtId="0" fontId="23" fillId="0" borderId="13" xfId="52" applyFont="1" applyFill="1" applyBorder="1" applyAlignment="1">
      <alignment wrapText="1"/>
      <protection/>
    </xf>
    <xf numFmtId="3" fontId="21" fillId="0" borderId="10" xfId="52" applyNumberFormat="1" applyFont="1" applyBorder="1">
      <alignment/>
      <protection/>
    </xf>
    <xf numFmtId="0" fontId="24" fillId="0" borderId="14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53" applyFont="1" applyAlignment="1">
      <alignment horizontal="right" vertical="center"/>
      <protection/>
    </xf>
    <xf numFmtId="3" fontId="21" fillId="0" borderId="0" xfId="53" applyNumberFormat="1" applyFont="1" applyAlignment="1">
      <alignment horizontal="right" vertical="center"/>
      <protection/>
    </xf>
    <xf numFmtId="0" fontId="23" fillId="0" borderId="28" xfId="0" applyFont="1" applyBorder="1" applyAlignment="1">
      <alignment wrapText="1"/>
    </xf>
    <xf numFmtId="0" fontId="23" fillId="0" borderId="25" xfId="0" applyFont="1" applyBorder="1" applyAlignment="1">
      <alignment wrapText="1"/>
    </xf>
    <xf numFmtId="0" fontId="23" fillId="0" borderId="29" xfId="0" applyFont="1" applyFill="1" applyBorder="1" applyAlignment="1">
      <alignment wrapText="1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/>
    </xf>
    <xf numFmtId="0" fontId="23" fillId="0" borderId="31" xfId="0" applyFont="1" applyBorder="1" applyAlignment="1">
      <alignment wrapText="1"/>
    </xf>
    <xf numFmtId="0" fontId="23" fillId="0" borderId="32" xfId="0" applyFont="1" applyBorder="1" applyAlignment="1">
      <alignment wrapText="1"/>
    </xf>
    <xf numFmtId="0" fontId="23" fillId="0" borderId="33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34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13" fillId="0" borderId="15" xfId="53" applyFont="1" applyBorder="1" applyAlignment="1">
      <alignment vertical="center"/>
      <protection/>
    </xf>
    <xf numFmtId="0" fontId="24" fillId="0" borderId="34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24" fillId="0" borderId="37" xfId="0" applyFont="1" applyFill="1" applyBorder="1" applyAlignment="1">
      <alignment/>
    </xf>
    <xf numFmtId="0" fontId="22" fillId="0" borderId="0" xfId="53" applyFont="1" applyAlignment="1">
      <alignment horizontal="center" vertical="center" wrapText="1"/>
      <protection/>
    </xf>
    <xf numFmtId="0" fontId="21" fillId="0" borderId="1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8" xfId="0" applyFont="1" applyBorder="1" applyAlignment="1">
      <alignment vertical="top"/>
    </xf>
    <xf numFmtId="0" fontId="21" fillId="0" borderId="39" xfId="0" applyFont="1" applyBorder="1" applyAlignment="1">
      <alignment vertical="top"/>
    </xf>
    <xf numFmtId="0" fontId="21" fillId="0" borderId="40" xfId="0" applyFont="1" applyBorder="1" applyAlignment="1">
      <alignment vertical="top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GRANTY 201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4.25390625" style="1" customWidth="1"/>
    <col min="2" max="2" width="7.75390625" style="1" customWidth="1"/>
    <col min="3" max="3" width="5.125" style="2" customWidth="1"/>
    <col min="4" max="4" width="14.625" style="1" customWidth="1"/>
    <col min="5" max="6" width="20.375" style="1" customWidth="1"/>
    <col min="7" max="7" width="10.125" style="3" bestFit="1" customWidth="1"/>
    <col min="8" max="8" width="9.25390625" style="4" customWidth="1"/>
    <col min="9" max="9" width="6.00390625" style="1" customWidth="1"/>
    <col min="10" max="10" width="11.875" style="1" customWidth="1"/>
    <col min="11" max="11" width="22.125" style="5" customWidth="1"/>
    <col min="12" max="12" width="25.25390625" style="5" customWidth="1"/>
    <col min="13" max="16384" width="9.125" style="1" customWidth="1"/>
  </cols>
  <sheetData>
    <row r="1" ht="12.75">
      <c r="I1" s="82" t="s">
        <v>434</v>
      </c>
    </row>
    <row r="2" spans="1:9" ht="30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</row>
    <row r="3" spans="1:9" ht="22.5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10" ht="29.25">
      <c r="A4" s="10" t="s">
        <v>10</v>
      </c>
      <c r="B4" s="10" t="s">
        <v>11</v>
      </c>
      <c r="C4" s="10" t="s">
        <v>12</v>
      </c>
      <c r="D4" s="10" t="s">
        <v>13</v>
      </c>
      <c r="E4" s="11" t="s">
        <v>14</v>
      </c>
      <c r="F4" s="11" t="s">
        <v>15</v>
      </c>
      <c r="G4" s="12">
        <v>15000</v>
      </c>
      <c r="H4" s="12">
        <v>13480</v>
      </c>
      <c r="I4" s="13">
        <f aca="true" t="shared" si="0" ref="I4:I10">H4/G4</f>
        <v>0.8986666666666666</v>
      </c>
      <c r="J4" s="14"/>
    </row>
    <row r="5" spans="1:10" ht="12.75">
      <c r="A5" s="15"/>
      <c r="B5" s="15"/>
      <c r="C5" s="15"/>
      <c r="D5" s="16" t="s">
        <v>16</v>
      </c>
      <c r="E5" s="17"/>
      <c r="F5" s="17"/>
      <c r="G5" s="18">
        <f aca="true" t="shared" si="1" ref="G5:H7">SUM(G4)</f>
        <v>15000</v>
      </c>
      <c r="H5" s="18">
        <f t="shared" si="1"/>
        <v>13480</v>
      </c>
      <c r="I5" s="13">
        <f t="shared" si="0"/>
        <v>0.8986666666666666</v>
      </c>
      <c r="J5" s="14"/>
    </row>
    <row r="6" spans="1:11" ht="12.75">
      <c r="A6" s="19"/>
      <c r="B6" s="20" t="s">
        <v>17</v>
      </c>
      <c r="C6" s="21"/>
      <c r="D6" s="21"/>
      <c r="E6" s="22"/>
      <c r="F6" s="22"/>
      <c r="G6" s="12">
        <f t="shared" si="1"/>
        <v>15000</v>
      </c>
      <c r="H6" s="12">
        <f t="shared" si="1"/>
        <v>13480</v>
      </c>
      <c r="I6" s="13">
        <f t="shared" si="0"/>
        <v>0.8986666666666666</v>
      </c>
      <c r="K6" s="23"/>
    </row>
    <row r="7" spans="1:14" ht="12.75">
      <c r="A7" s="20" t="s">
        <v>18</v>
      </c>
      <c r="B7" s="21"/>
      <c r="C7" s="21"/>
      <c r="D7" s="21"/>
      <c r="E7" s="22"/>
      <c r="F7" s="22"/>
      <c r="G7" s="12">
        <f t="shared" si="1"/>
        <v>15000</v>
      </c>
      <c r="H7" s="12">
        <f t="shared" si="1"/>
        <v>13480</v>
      </c>
      <c r="I7" s="13">
        <f t="shared" si="0"/>
        <v>0.8986666666666666</v>
      </c>
      <c r="J7" s="14"/>
      <c r="K7" s="24"/>
      <c r="L7" s="24"/>
      <c r="M7" s="25"/>
      <c r="N7" s="26"/>
    </row>
    <row r="8" spans="1:14" ht="30.75" customHeight="1">
      <c r="A8" s="20" t="s">
        <v>19</v>
      </c>
      <c r="B8" s="20" t="s">
        <v>20</v>
      </c>
      <c r="C8" s="20" t="s">
        <v>12</v>
      </c>
      <c r="D8" s="29" t="s">
        <v>21</v>
      </c>
      <c r="E8" s="28" t="s">
        <v>22</v>
      </c>
      <c r="F8" s="29" t="s">
        <v>23</v>
      </c>
      <c r="G8" s="12">
        <v>75000</v>
      </c>
      <c r="H8" s="12">
        <v>69010</v>
      </c>
      <c r="I8" s="13">
        <f t="shared" si="0"/>
        <v>0.9201333333333334</v>
      </c>
      <c r="K8" s="24"/>
      <c r="L8" s="24"/>
      <c r="M8" s="25"/>
      <c r="N8" s="26"/>
    </row>
    <row r="9" spans="1:14" ht="12.75">
      <c r="A9" s="15"/>
      <c r="B9" s="15"/>
      <c r="C9" s="15"/>
      <c r="D9" s="16" t="s">
        <v>24</v>
      </c>
      <c r="E9" s="17"/>
      <c r="F9" s="17"/>
      <c r="G9" s="18">
        <f>SUM(G8)</f>
        <v>75000</v>
      </c>
      <c r="H9" s="18">
        <f>SUM(H8)</f>
        <v>69010</v>
      </c>
      <c r="I9" s="13">
        <f t="shared" si="0"/>
        <v>0.9201333333333334</v>
      </c>
      <c r="K9" s="24"/>
      <c r="L9" s="24"/>
      <c r="M9" s="25"/>
      <c r="N9" s="26"/>
    </row>
    <row r="10" spans="1:14" ht="19.5">
      <c r="A10" s="19"/>
      <c r="B10" s="19"/>
      <c r="C10" s="19"/>
      <c r="D10" s="100" t="s">
        <v>25</v>
      </c>
      <c r="E10" s="29" t="s">
        <v>26</v>
      </c>
      <c r="F10" s="29" t="s">
        <v>27</v>
      </c>
      <c r="G10" s="12">
        <v>80000</v>
      </c>
      <c r="H10" s="12">
        <v>80000</v>
      </c>
      <c r="I10" s="13">
        <f t="shared" si="0"/>
        <v>1</v>
      </c>
      <c r="K10" s="24"/>
      <c r="L10" s="24"/>
      <c r="M10" s="25"/>
      <c r="N10" s="26"/>
    </row>
    <row r="11" spans="1:14" ht="29.25">
      <c r="A11" s="19"/>
      <c r="B11" s="19"/>
      <c r="C11" s="19"/>
      <c r="D11" s="101"/>
      <c r="E11" s="84" t="s">
        <v>26</v>
      </c>
      <c r="F11" s="30" t="s">
        <v>28</v>
      </c>
      <c r="G11" s="12">
        <f>500000+500000</f>
        <v>1000000</v>
      </c>
      <c r="H11" s="12"/>
      <c r="I11" s="13"/>
      <c r="K11" s="24"/>
      <c r="L11" s="24"/>
      <c r="M11" s="25"/>
      <c r="N11" s="26"/>
    </row>
    <row r="12" spans="1:14" ht="12.75">
      <c r="A12" s="15"/>
      <c r="B12" s="15"/>
      <c r="C12" s="15"/>
      <c r="D12" s="16" t="s">
        <v>29</v>
      </c>
      <c r="E12" s="31"/>
      <c r="F12" s="31"/>
      <c r="G12" s="18">
        <f>SUM(G10:G11)</f>
        <v>1080000</v>
      </c>
      <c r="H12" s="18">
        <f>SUM(H10)</f>
        <v>80000</v>
      </c>
      <c r="I12" s="13">
        <f aca="true" t="shared" si="2" ref="I12:I74">H12/G12</f>
        <v>0.07407407407407407</v>
      </c>
      <c r="K12" s="24"/>
      <c r="L12" s="24"/>
      <c r="M12" s="25"/>
      <c r="N12" s="26"/>
    </row>
    <row r="13" spans="1:14" ht="19.5">
      <c r="A13" s="19"/>
      <c r="B13" s="19"/>
      <c r="C13" s="19"/>
      <c r="D13" s="20" t="s">
        <v>13</v>
      </c>
      <c r="E13" s="29" t="s">
        <v>30</v>
      </c>
      <c r="F13" s="29" t="s">
        <v>31</v>
      </c>
      <c r="G13" s="12">
        <v>100000</v>
      </c>
      <c r="H13" s="12">
        <v>50000</v>
      </c>
      <c r="I13" s="13">
        <f t="shared" si="2"/>
        <v>0.5</v>
      </c>
      <c r="K13" s="24"/>
      <c r="L13" s="24"/>
      <c r="M13" s="25"/>
      <c r="N13" s="26"/>
    </row>
    <row r="14" spans="1:14" ht="12.75">
      <c r="A14" s="15"/>
      <c r="B14" s="15"/>
      <c r="C14" s="15"/>
      <c r="D14" s="16" t="s">
        <v>16</v>
      </c>
      <c r="E14" s="17"/>
      <c r="F14" s="17"/>
      <c r="G14" s="18">
        <f>SUM(G13)</f>
        <v>100000</v>
      </c>
      <c r="H14" s="18">
        <f>SUM(H13)</f>
        <v>50000</v>
      </c>
      <c r="I14" s="13">
        <f t="shared" si="2"/>
        <v>0.5</v>
      </c>
      <c r="K14" s="24"/>
      <c r="L14" s="24"/>
      <c r="M14" s="25"/>
      <c r="N14" s="26"/>
    </row>
    <row r="15" spans="1:14" ht="12.75">
      <c r="A15" s="19"/>
      <c r="B15" s="20" t="s">
        <v>32</v>
      </c>
      <c r="C15" s="21"/>
      <c r="D15" s="21"/>
      <c r="E15" s="22"/>
      <c r="F15" s="22"/>
      <c r="G15" s="12">
        <f>SUM(G14,G12,G9)</f>
        <v>1255000</v>
      </c>
      <c r="H15" s="12">
        <f>SUM(H14,H12,H9)</f>
        <v>199010</v>
      </c>
      <c r="I15" s="13">
        <f t="shared" si="2"/>
        <v>0.15857370517928288</v>
      </c>
      <c r="K15" s="24"/>
      <c r="L15" s="24"/>
      <c r="M15" s="25"/>
      <c r="N15" s="26"/>
    </row>
    <row r="16" spans="1:9" ht="12.75">
      <c r="A16" s="20" t="s">
        <v>33</v>
      </c>
      <c r="B16" s="21"/>
      <c r="C16" s="21"/>
      <c r="D16" s="21"/>
      <c r="E16" s="22"/>
      <c r="F16" s="22"/>
      <c r="G16" s="12">
        <f>SUM(G15)</f>
        <v>1255000</v>
      </c>
      <c r="H16" s="12">
        <f>SUM(H15)</f>
        <v>199010</v>
      </c>
      <c r="I16" s="13">
        <f t="shared" si="2"/>
        <v>0.15857370517928288</v>
      </c>
    </row>
    <row r="17" spans="1:9" ht="21" customHeight="1">
      <c r="A17" s="20" t="s">
        <v>34</v>
      </c>
      <c r="B17" s="20" t="s">
        <v>35</v>
      </c>
      <c r="C17" s="20" t="s">
        <v>12</v>
      </c>
      <c r="D17" s="20" t="s">
        <v>36</v>
      </c>
      <c r="E17" s="29" t="s">
        <v>37</v>
      </c>
      <c r="F17" s="29" t="s">
        <v>38</v>
      </c>
      <c r="G17" s="12">
        <v>50000</v>
      </c>
      <c r="H17" s="32">
        <v>50000</v>
      </c>
      <c r="I17" s="13">
        <f t="shared" si="2"/>
        <v>1</v>
      </c>
    </row>
    <row r="18" spans="1:9" ht="19.5">
      <c r="A18" s="19"/>
      <c r="B18" s="19"/>
      <c r="C18" s="19"/>
      <c r="D18" s="19"/>
      <c r="E18" s="29" t="s">
        <v>39</v>
      </c>
      <c r="F18" s="28" t="s">
        <v>40</v>
      </c>
      <c r="G18" s="12">
        <v>6000</v>
      </c>
      <c r="H18" s="32">
        <v>5064</v>
      </c>
      <c r="I18" s="13">
        <f t="shared" si="2"/>
        <v>0.844</v>
      </c>
    </row>
    <row r="19" spans="1:10" ht="39">
      <c r="A19" s="19"/>
      <c r="B19" s="19"/>
      <c r="C19" s="19"/>
      <c r="D19" s="19"/>
      <c r="E19" s="29" t="s">
        <v>41</v>
      </c>
      <c r="F19" s="28" t="s">
        <v>42</v>
      </c>
      <c r="G19" s="12">
        <v>55000</v>
      </c>
      <c r="H19" s="32">
        <v>55000</v>
      </c>
      <c r="I19" s="13">
        <f t="shared" si="2"/>
        <v>1</v>
      </c>
      <c r="J19" s="14"/>
    </row>
    <row r="20" spans="1:9" ht="29.25">
      <c r="A20" s="19"/>
      <c r="B20" s="19"/>
      <c r="C20" s="19"/>
      <c r="D20" s="19"/>
      <c r="E20" s="29" t="s">
        <v>43</v>
      </c>
      <c r="F20" s="28" t="s">
        <v>44</v>
      </c>
      <c r="G20" s="12">
        <v>15000</v>
      </c>
      <c r="H20" s="32">
        <v>15000</v>
      </c>
      <c r="I20" s="13">
        <f t="shared" si="2"/>
        <v>1</v>
      </c>
    </row>
    <row r="21" spans="1:10" ht="39">
      <c r="A21" s="19"/>
      <c r="B21" s="19"/>
      <c r="C21" s="19"/>
      <c r="D21" s="19"/>
      <c r="E21" s="29" t="s">
        <v>45</v>
      </c>
      <c r="F21" s="28" t="s">
        <v>46</v>
      </c>
      <c r="G21" s="12">
        <v>40000</v>
      </c>
      <c r="H21" s="32">
        <v>40000</v>
      </c>
      <c r="I21" s="13">
        <f t="shared" si="2"/>
        <v>1</v>
      </c>
      <c r="J21" s="14"/>
    </row>
    <row r="22" spans="1:9" ht="21" customHeight="1">
      <c r="A22" s="19"/>
      <c r="B22" s="19"/>
      <c r="C22" s="19"/>
      <c r="D22" s="19"/>
      <c r="E22" s="29" t="s">
        <v>47</v>
      </c>
      <c r="F22" s="28" t="s">
        <v>48</v>
      </c>
      <c r="G22" s="12">
        <v>250000</v>
      </c>
      <c r="H22" s="32">
        <v>125000</v>
      </c>
      <c r="I22" s="13">
        <f t="shared" si="2"/>
        <v>0.5</v>
      </c>
    </row>
    <row r="23" spans="1:9" ht="19.5">
      <c r="A23" s="19"/>
      <c r="B23" s="19"/>
      <c r="C23" s="19"/>
      <c r="D23" s="19"/>
      <c r="E23" s="29" t="s">
        <v>49</v>
      </c>
      <c r="F23" s="28" t="s">
        <v>50</v>
      </c>
      <c r="G23" s="12">
        <v>12000</v>
      </c>
      <c r="H23" s="32">
        <v>12000</v>
      </c>
      <c r="I23" s="13">
        <f t="shared" si="2"/>
        <v>1</v>
      </c>
    </row>
    <row r="24" spans="1:9" ht="19.5">
      <c r="A24" s="19"/>
      <c r="B24" s="19"/>
      <c r="C24" s="19"/>
      <c r="D24" s="19"/>
      <c r="E24" s="29" t="s">
        <v>51</v>
      </c>
      <c r="F24" s="28" t="s">
        <v>52</v>
      </c>
      <c r="G24" s="12">
        <v>2000</v>
      </c>
      <c r="H24" s="32">
        <v>2000</v>
      </c>
      <c r="I24" s="13">
        <f t="shared" si="2"/>
        <v>1</v>
      </c>
    </row>
    <row r="25" spans="1:9" ht="12.75">
      <c r="A25" s="15"/>
      <c r="B25" s="15"/>
      <c r="C25" s="15"/>
      <c r="D25" s="16" t="s">
        <v>53</v>
      </c>
      <c r="E25" s="17"/>
      <c r="F25" s="17"/>
      <c r="G25" s="18">
        <f>SUM(G17:G24)</f>
        <v>430000</v>
      </c>
      <c r="H25" s="33">
        <f>SUM(H17:H24)</f>
        <v>304064</v>
      </c>
      <c r="I25" s="13">
        <f t="shared" si="2"/>
        <v>0.7071255813953489</v>
      </c>
    </row>
    <row r="26" spans="1:9" ht="29.25">
      <c r="A26" s="19"/>
      <c r="B26" s="19"/>
      <c r="C26" s="19"/>
      <c r="D26" s="20" t="s">
        <v>54</v>
      </c>
      <c r="E26" s="28" t="s">
        <v>55</v>
      </c>
      <c r="F26" s="29" t="s">
        <v>56</v>
      </c>
      <c r="G26" s="12">
        <v>150000</v>
      </c>
      <c r="H26" s="32">
        <v>75000</v>
      </c>
      <c r="I26" s="13">
        <f t="shared" si="2"/>
        <v>0.5</v>
      </c>
    </row>
    <row r="27" spans="1:9" ht="12.75">
      <c r="A27" s="15"/>
      <c r="B27" s="15"/>
      <c r="C27" s="15"/>
      <c r="D27" s="16" t="s">
        <v>57</v>
      </c>
      <c r="E27" s="17"/>
      <c r="F27" s="17"/>
      <c r="G27" s="18">
        <f>SUM(G26)</f>
        <v>150000</v>
      </c>
      <c r="H27" s="18">
        <f>SUM(H26)</f>
        <v>75000</v>
      </c>
      <c r="I27" s="13">
        <f t="shared" si="2"/>
        <v>0.5</v>
      </c>
    </row>
    <row r="28" spans="1:9" ht="18" customHeight="1">
      <c r="A28" s="19"/>
      <c r="B28" s="19"/>
      <c r="C28" s="19"/>
      <c r="D28" s="20" t="s">
        <v>13</v>
      </c>
      <c r="E28" s="29" t="s">
        <v>58</v>
      </c>
      <c r="F28" s="29" t="s">
        <v>59</v>
      </c>
      <c r="G28" s="12">
        <v>9950</v>
      </c>
      <c r="H28" s="12">
        <v>9898</v>
      </c>
      <c r="I28" s="13">
        <f t="shared" si="2"/>
        <v>0.9947738693467336</v>
      </c>
    </row>
    <row r="29" spans="1:9" ht="29.25">
      <c r="A29" s="19"/>
      <c r="B29" s="19"/>
      <c r="C29" s="19"/>
      <c r="D29" s="19"/>
      <c r="E29" s="29" t="s">
        <v>43</v>
      </c>
      <c r="F29" s="29" t="s">
        <v>60</v>
      </c>
      <c r="G29" s="12">
        <v>6000</v>
      </c>
      <c r="H29" s="12">
        <v>6000</v>
      </c>
      <c r="I29" s="13">
        <f t="shared" si="2"/>
        <v>1</v>
      </c>
    </row>
    <row r="30" spans="1:9" ht="27.75" customHeight="1">
      <c r="A30" s="19"/>
      <c r="B30" s="19"/>
      <c r="C30" s="19"/>
      <c r="D30" s="19"/>
      <c r="E30" s="29" t="s">
        <v>61</v>
      </c>
      <c r="F30" s="29" t="s">
        <v>62</v>
      </c>
      <c r="G30" s="12">
        <v>115118</v>
      </c>
      <c r="H30" s="12">
        <v>57559</v>
      </c>
      <c r="I30" s="13">
        <f t="shared" si="2"/>
        <v>0.5</v>
      </c>
    </row>
    <row r="31" spans="1:9" ht="12.75">
      <c r="A31" s="15"/>
      <c r="B31" s="15"/>
      <c r="C31" s="15"/>
      <c r="D31" s="16" t="s">
        <v>16</v>
      </c>
      <c r="E31" s="17"/>
      <c r="F31" s="17"/>
      <c r="G31" s="18">
        <f>SUM(G28:G30)</f>
        <v>131068</v>
      </c>
      <c r="H31" s="18">
        <f>SUM(H28:H30)</f>
        <v>73457</v>
      </c>
      <c r="I31" s="13">
        <f t="shared" si="2"/>
        <v>0.5604495376445814</v>
      </c>
    </row>
    <row r="32" spans="1:9" ht="12.75">
      <c r="A32" s="19"/>
      <c r="B32" s="20" t="s">
        <v>63</v>
      </c>
      <c r="C32" s="21"/>
      <c r="D32" s="21"/>
      <c r="E32" s="22"/>
      <c r="F32" s="22"/>
      <c r="G32" s="12">
        <f>SUM(G31,G27,G25)</f>
        <v>711068</v>
      </c>
      <c r="H32" s="12">
        <f>SUM(H31,H27,H25)</f>
        <v>452521</v>
      </c>
      <c r="I32" s="13">
        <f t="shared" si="2"/>
        <v>0.6363962377719149</v>
      </c>
    </row>
    <row r="33" spans="1:11" ht="12.75">
      <c r="A33" s="20" t="s">
        <v>64</v>
      </c>
      <c r="B33" s="21"/>
      <c r="C33" s="21"/>
      <c r="D33" s="21"/>
      <c r="E33" s="22"/>
      <c r="F33" s="22"/>
      <c r="G33" s="12">
        <f>SUM(G32)</f>
        <v>711068</v>
      </c>
      <c r="H33" s="12">
        <f>SUM(H32)</f>
        <v>452521</v>
      </c>
      <c r="I33" s="13">
        <f t="shared" si="2"/>
        <v>0.6363962377719149</v>
      </c>
      <c r="J33" s="1">
        <v>-452521</v>
      </c>
      <c r="K33" s="34">
        <f>SUM(J33,H33)</f>
        <v>0</v>
      </c>
    </row>
    <row r="34" spans="1:9" ht="29.25">
      <c r="A34" s="102" t="s">
        <v>65</v>
      </c>
      <c r="B34" s="20">
        <v>85117</v>
      </c>
      <c r="C34" s="20">
        <v>619</v>
      </c>
      <c r="D34" s="20" t="s">
        <v>66</v>
      </c>
      <c r="E34" s="28" t="s">
        <v>67</v>
      </c>
      <c r="F34" s="28" t="s">
        <v>68</v>
      </c>
      <c r="G34" s="12">
        <v>3500000</v>
      </c>
      <c r="H34" s="12">
        <v>3500000</v>
      </c>
      <c r="I34" s="13">
        <f t="shared" si="2"/>
        <v>1</v>
      </c>
    </row>
    <row r="35" spans="1:9" ht="12.75">
      <c r="A35" s="103"/>
      <c r="B35" s="15"/>
      <c r="C35" s="15"/>
      <c r="D35" s="16" t="s">
        <v>69</v>
      </c>
      <c r="E35" s="35"/>
      <c r="F35" s="35"/>
      <c r="G35" s="18">
        <f>SUM(G34:G34)</f>
        <v>3500000</v>
      </c>
      <c r="H35" s="18">
        <f>SUM(H34:H34)</f>
        <v>3500000</v>
      </c>
      <c r="I35" s="13">
        <f t="shared" si="2"/>
        <v>1</v>
      </c>
    </row>
    <row r="36" spans="1:9" ht="12.75">
      <c r="A36" s="103"/>
      <c r="B36" s="20" t="s">
        <v>70</v>
      </c>
      <c r="C36" s="21"/>
      <c r="D36" s="21"/>
      <c r="E36" s="36"/>
      <c r="F36" s="36"/>
      <c r="G36" s="12">
        <f>SUM(G35)</f>
        <v>3500000</v>
      </c>
      <c r="H36" s="12">
        <f>SUM(H35)</f>
        <v>3500000</v>
      </c>
      <c r="I36" s="13">
        <f t="shared" si="2"/>
        <v>1</v>
      </c>
    </row>
    <row r="37" spans="1:9" ht="19.5">
      <c r="A37" s="104"/>
      <c r="B37" s="20" t="s">
        <v>71</v>
      </c>
      <c r="C37" s="20" t="s">
        <v>12</v>
      </c>
      <c r="D37" s="20" t="s">
        <v>66</v>
      </c>
      <c r="E37" s="28" t="s">
        <v>72</v>
      </c>
      <c r="F37" s="28" t="s">
        <v>73</v>
      </c>
      <c r="G37" s="12">
        <v>20000</v>
      </c>
      <c r="H37" s="12">
        <v>20000</v>
      </c>
      <c r="I37" s="13">
        <f t="shared" si="2"/>
        <v>1</v>
      </c>
    </row>
    <row r="38" spans="1:9" ht="39">
      <c r="A38" s="19"/>
      <c r="B38" s="19"/>
      <c r="C38" s="19"/>
      <c r="D38" s="19"/>
      <c r="E38" s="28" t="s">
        <v>74</v>
      </c>
      <c r="F38" s="28" t="s">
        <v>75</v>
      </c>
      <c r="G38" s="12">
        <v>36025</v>
      </c>
      <c r="H38" s="12">
        <v>36025</v>
      </c>
      <c r="I38" s="13">
        <f t="shared" si="2"/>
        <v>1</v>
      </c>
    </row>
    <row r="39" spans="1:9" ht="12.75">
      <c r="A39" s="15"/>
      <c r="B39" s="15"/>
      <c r="C39" s="15"/>
      <c r="D39" s="16" t="s">
        <v>69</v>
      </c>
      <c r="E39" s="35"/>
      <c r="F39" s="35"/>
      <c r="G39" s="18">
        <f>SUM(G37:G38)</f>
        <v>56025</v>
      </c>
      <c r="H39" s="18">
        <f>SUM(H37:H38)</f>
        <v>56025</v>
      </c>
      <c r="I39" s="13">
        <f t="shared" si="2"/>
        <v>1</v>
      </c>
    </row>
    <row r="40" spans="1:9" ht="12.75">
      <c r="A40" s="19"/>
      <c r="B40" s="20" t="s">
        <v>76</v>
      </c>
      <c r="C40" s="21"/>
      <c r="D40" s="21"/>
      <c r="E40" s="36"/>
      <c r="F40" s="36"/>
      <c r="G40" s="12">
        <f>SUM(G39)</f>
        <v>56025</v>
      </c>
      <c r="H40" s="12">
        <f>SUM(H39)</f>
        <v>56025</v>
      </c>
      <c r="I40" s="13">
        <f t="shared" si="2"/>
        <v>1</v>
      </c>
    </row>
    <row r="41" spans="1:9" ht="39">
      <c r="A41" s="19"/>
      <c r="B41" s="20" t="s">
        <v>77</v>
      </c>
      <c r="C41" s="20" t="s">
        <v>12</v>
      </c>
      <c r="D41" s="27" t="s">
        <v>21</v>
      </c>
      <c r="E41" s="28" t="s">
        <v>78</v>
      </c>
      <c r="F41" s="28" t="s">
        <v>79</v>
      </c>
      <c r="G41" s="12">
        <v>160000</v>
      </c>
      <c r="H41" s="12">
        <v>160000</v>
      </c>
      <c r="I41" s="13">
        <f t="shared" si="2"/>
        <v>1</v>
      </c>
    </row>
    <row r="42" spans="1:9" ht="12.75">
      <c r="A42" s="15"/>
      <c r="B42" s="15"/>
      <c r="C42" s="15"/>
      <c r="D42" s="16" t="s">
        <v>24</v>
      </c>
      <c r="E42" s="17"/>
      <c r="F42" s="17"/>
      <c r="G42" s="18">
        <f>SUM(G41)</f>
        <v>160000</v>
      </c>
      <c r="H42" s="18">
        <f>SUM(H41)</f>
        <v>160000</v>
      </c>
      <c r="I42" s="13">
        <f t="shared" si="2"/>
        <v>1</v>
      </c>
    </row>
    <row r="43" spans="1:9" ht="39">
      <c r="A43" s="37"/>
      <c r="B43" s="37"/>
      <c r="C43" s="37"/>
      <c r="D43" s="20" t="s">
        <v>80</v>
      </c>
      <c r="E43" s="30" t="s">
        <v>81</v>
      </c>
      <c r="F43" s="30" t="s">
        <v>82</v>
      </c>
      <c r="G43" s="12">
        <v>7000</v>
      </c>
      <c r="H43" s="12">
        <v>7000</v>
      </c>
      <c r="I43" s="13">
        <f t="shared" si="2"/>
        <v>1</v>
      </c>
    </row>
    <row r="44" spans="1:9" ht="29.25">
      <c r="A44" s="37"/>
      <c r="B44" s="37"/>
      <c r="C44" s="37"/>
      <c r="D44" s="37"/>
      <c r="E44" s="30" t="s">
        <v>83</v>
      </c>
      <c r="F44" s="30" t="s">
        <v>84</v>
      </c>
      <c r="G44" s="12">
        <v>20000</v>
      </c>
      <c r="H44" s="12">
        <v>20000</v>
      </c>
      <c r="I44" s="13">
        <f t="shared" si="2"/>
        <v>1</v>
      </c>
    </row>
    <row r="45" spans="1:9" ht="29.25">
      <c r="A45" s="37"/>
      <c r="B45" s="37"/>
      <c r="C45" s="37"/>
      <c r="D45" s="37"/>
      <c r="E45" s="30" t="s">
        <v>85</v>
      </c>
      <c r="F45" s="30" t="s">
        <v>86</v>
      </c>
      <c r="G45" s="12">
        <v>5000</v>
      </c>
      <c r="H45" s="12">
        <v>5000</v>
      </c>
      <c r="I45" s="13">
        <f t="shared" si="2"/>
        <v>1</v>
      </c>
    </row>
    <row r="46" spans="1:9" ht="39">
      <c r="A46" s="37"/>
      <c r="B46" s="37"/>
      <c r="C46" s="37"/>
      <c r="D46" s="37"/>
      <c r="E46" s="30" t="s">
        <v>87</v>
      </c>
      <c r="F46" s="30" t="s">
        <v>82</v>
      </c>
      <c r="G46" s="12">
        <v>7000</v>
      </c>
      <c r="H46" s="12">
        <v>7000</v>
      </c>
      <c r="I46" s="13">
        <f t="shared" si="2"/>
        <v>1</v>
      </c>
    </row>
    <row r="47" spans="1:9" ht="29.25">
      <c r="A47" s="37"/>
      <c r="B47" s="37"/>
      <c r="C47" s="37"/>
      <c r="D47" s="37"/>
      <c r="E47" s="30" t="s">
        <v>88</v>
      </c>
      <c r="F47" s="30" t="s">
        <v>89</v>
      </c>
      <c r="G47" s="12">
        <v>75000</v>
      </c>
      <c r="H47" s="12">
        <v>75000</v>
      </c>
      <c r="I47" s="13">
        <f t="shared" si="2"/>
        <v>1</v>
      </c>
    </row>
    <row r="48" spans="1:9" ht="39">
      <c r="A48" s="37"/>
      <c r="B48" s="37"/>
      <c r="C48" s="37"/>
      <c r="D48" s="37"/>
      <c r="E48" s="30" t="s">
        <v>90</v>
      </c>
      <c r="F48" s="30" t="s">
        <v>91</v>
      </c>
      <c r="G48" s="12">
        <v>10000</v>
      </c>
      <c r="H48" s="12">
        <v>10000</v>
      </c>
      <c r="I48" s="13">
        <f t="shared" si="2"/>
        <v>1</v>
      </c>
    </row>
    <row r="49" spans="1:9" ht="29.25">
      <c r="A49" s="37"/>
      <c r="B49" s="37"/>
      <c r="C49" s="37"/>
      <c r="D49" s="37"/>
      <c r="E49" s="30" t="s">
        <v>92</v>
      </c>
      <c r="F49" s="30" t="s">
        <v>93</v>
      </c>
      <c r="G49" s="12">
        <v>6000</v>
      </c>
      <c r="H49" s="12">
        <v>6000</v>
      </c>
      <c r="I49" s="13">
        <f t="shared" si="2"/>
        <v>1</v>
      </c>
    </row>
    <row r="50" spans="1:9" ht="29.25">
      <c r="A50" s="37"/>
      <c r="B50" s="37"/>
      <c r="C50" s="37"/>
      <c r="D50" s="37"/>
      <c r="E50" s="30" t="s">
        <v>94</v>
      </c>
      <c r="F50" s="30" t="s">
        <v>95</v>
      </c>
      <c r="G50" s="12">
        <v>15000</v>
      </c>
      <c r="H50" s="12">
        <v>15000</v>
      </c>
      <c r="I50" s="13">
        <f t="shared" si="2"/>
        <v>1</v>
      </c>
    </row>
    <row r="51" spans="1:9" ht="29.25">
      <c r="A51" s="37"/>
      <c r="B51" s="37"/>
      <c r="C51" s="37"/>
      <c r="D51" s="37"/>
      <c r="E51" s="30" t="s">
        <v>96</v>
      </c>
      <c r="F51" s="30" t="s">
        <v>86</v>
      </c>
      <c r="G51" s="12">
        <v>5000</v>
      </c>
      <c r="H51" s="12">
        <v>5000</v>
      </c>
      <c r="I51" s="13">
        <f t="shared" si="2"/>
        <v>1</v>
      </c>
    </row>
    <row r="52" spans="1:9" ht="29.25">
      <c r="A52" s="37"/>
      <c r="B52" s="37"/>
      <c r="C52" s="37"/>
      <c r="D52" s="37"/>
      <c r="E52" s="30" t="s">
        <v>97</v>
      </c>
      <c r="F52" s="30" t="s">
        <v>98</v>
      </c>
      <c r="G52" s="12">
        <v>8000</v>
      </c>
      <c r="H52" s="12">
        <v>8000</v>
      </c>
      <c r="I52" s="13">
        <f t="shared" si="2"/>
        <v>1</v>
      </c>
    </row>
    <row r="53" spans="1:9" ht="29.25">
      <c r="A53" s="37"/>
      <c r="B53" s="37"/>
      <c r="C53" s="37"/>
      <c r="D53" s="37"/>
      <c r="E53" s="30" t="s">
        <v>99</v>
      </c>
      <c r="F53" s="30" t="s">
        <v>100</v>
      </c>
      <c r="G53" s="12">
        <v>19000</v>
      </c>
      <c r="H53" s="12">
        <v>19000</v>
      </c>
      <c r="I53" s="13">
        <f t="shared" si="2"/>
        <v>1</v>
      </c>
    </row>
    <row r="54" spans="1:9" ht="29.25">
      <c r="A54" s="37"/>
      <c r="B54" s="37"/>
      <c r="C54" s="37"/>
      <c r="D54" s="37"/>
      <c r="E54" s="30" t="s">
        <v>101</v>
      </c>
      <c r="F54" s="30" t="s">
        <v>102</v>
      </c>
      <c r="G54" s="12">
        <v>7000</v>
      </c>
      <c r="H54" s="12">
        <v>7000</v>
      </c>
      <c r="I54" s="13">
        <f t="shared" si="2"/>
        <v>1</v>
      </c>
    </row>
    <row r="55" spans="1:9" ht="29.25">
      <c r="A55" s="37"/>
      <c r="B55" s="37"/>
      <c r="C55" s="37"/>
      <c r="D55" s="37"/>
      <c r="E55" s="30" t="s">
        <v>103</v>
      </c>
      <c r="F55" s="30" t="s">
        <v>104</v>
      </c>
      <c r="G55" s="12">
        <v>11000</v>
      </c>
      <c r="H55" s="12">
        <v>11000</v>
      </c>
      <c r="I55" s="13">
        <f t="shared" si="2"/>
        <v>1</v>
      </c>
    </row>
    <row r="56" spans="1:9" ht="29.25">
      <c r="A56" s="37"/>
      <c r="B56" s="37"/>
      <c r="C56" s="37"/>
      <c r="D56" s="37"/>
      <c r="E56" s="30" t="s">
        <v>105</v>
      </c>
      <c r="F56" s="30" t="s">
        <v>106</v>
      </c>
      <c r="G56" s="12">
        <v>60000</v>
      </c>
      <c r="H56" s="12">
        <v>60000</v>
      </c>
      <c r="I56" s="13">
        <f t="shared" si="2"/>
        <v>1</v>
      </c>
    </row>
    <row r="57" spans="1:9" ht="29.25">
      <c r="A57" s="37"/>
      <c r="B57" s="37"/>
      <c r="C57" s="37"/>
      <c r="D57" s="37"/>
      <c r="E57" s="30" t="s">
        <v>107</v>
      </c>
      <c r="F57" s="30" t="s">
        <v>108</v>
      </c>
      <c r="G57" s="12">
        <v>10000</v>
      </c>
      <c r="H57" s="12">
        <v>10000</v>
      </c>
      <c r="I57" s="13">
        <f t="shared" si="2"/>
        <v>1</v>
      </c>
    </row>
    <row r="58" spans="1:9" ht="29.25">
      <c r="A58" s="37"/>
      <c r="B58" s="37"/>
      <c r="C58" s="37"/>
      <c r="D58" s="37"/>
      <c r="E58" s="30" t="s">
        <v>109</v>
      </c>
      <c r="F58" s="30" t="s">
        <v>86</v>
      </c>
      <c r="G58" s="12">
        <v>4000</v>
      </c>
      <c r="H58" s="12">
        <v>4000</v>
      </c>
      <c r="I58" s="13">
        <f t="shared" si="2"/>
        <v>1</v>
      </c>
    </row>
    <row r="59" spans="1:9" ht="39">
      <c r="A59" s="37"/>
      <c r="B59" s="37"/>
      <c r="C59" s="37"/>
      <c r="D59" s="37"/>
      <c r="E59" s="30" t="s">
        <v>110</v>
      </c>
      <c r="F59" s="30" t="s">
        <v>111</v>
      </c>
      <c r="G59" s="12">
        <v>8000</v>
      </c>
      <c r="H59" s="12">
        <v>8000</v>
      </c>
      <c r="I59" s="13">
        <f t="shared" si="2"/>
        <v>1</v>
      </c>
    </row>
    <row r="60" spans="1:9" ht="29.25">
      <c r="A60" s="37"/>
      <c r="B60" s="37"/>
      <c r="C60" s="37"/>
      <c r="D60" s="37"/>
      <c r="E60" s="30" t="s">
        <v>112</v>
      </c>
      <c r="F60" s="30" t="s">
        <v>113</v>
      </c>
      <c r="G60" s="12">
        <v>20000</v>
      </c>
      <c r="H60" s="12">
        <v>20000</v>
      </c>
      <c r="I60" s="13">
        <f t="shared" si="2"/>
        <v>1</v>
      </c>
    </row>
    <row r="61" spans="1:9" ht="39">
      <c r="A61" s="37"/>
      <c r="B61" s="37"/>
      <c r="C61" s="37"/>
      <c r="D61" s="37"/>
      <c r="E61" s="30" t="s">
        <v>114</v>
      </c>
      <c r="F61" s="30" t="s">
        <v>115</v>
      </c>
      <c r="G61" s="12">
        <v>15000</v>
      </c>
      <c r="H61" s="12">
        <v>15000</v>
      </c>
      <c r="I61" s="13">
        <f t="shared" si="2"/>
        <v>1</v>
      </c>
    </row>
    <row r="62" spans="1:9" ht="29.25">
      <c r="A62" s="37"/>
      <c r="B62" s="37"/>
      <c r="C62" s="37"/>
      <c r="D62" s="37"/>
      <c r="E62" s="30" t="s">
        <v>116</v>
      </c>
      <c r="F62" s="30" t="s">
        <v>84</v>
      </c>
      <c r="G62" s="12">
        <v>84000</v>
      </c>
      <c r="H62" s="12">
        <v>84000</v>
      </c>
      <c r="I62" s="13">
        <f t="shared" si="2"/>
        <v>1</v>
      </c>
    </row>
    <row r="63" spans="1:9" ht="29.25">
      <c r="A63" s="37"/>
      <c r="B63" s="37"/>
      <c r="C63" s="37"/>
      <c r="D63" s="37"/>
      <c r="E63" s="30" t="s">
        <v>117</v>
      </c>
      <c r="F63" s="30" t="s">
        <v>108</v>
      </c>
      <c r="G63" s="12">
        <v>20000</v>
      </c>
      <c r="H63" s="12">
        <v>20000</v>
      </c>
      <c r="I63" s="13">
        <f t="shared" si="2"/>
        <v>1</v>
      </c>
    </row>
    <row r="64" spans="1:9" ht="29.25">
      <c r="A64" s="37"/>
      <c r="B64" s="37"/>
      <c r="C64" s="37"/>
      <c r="D64" s="37"/>
      <c r="E64" s="30" t="s">
        <v>118</v>
      </c>
      <c r="F64" s="30" t="s">
        <v>84</v>
      </c>
      <c r="G64" s="12">
        <v>53000</v>
      </c>
      <c r="H64" s="12">
        <v>53000</v>
      </c>
      <c r="I64" s="13">
        <f t="shared" si="2"/>
        <v>1</v>
      </c>
    </row>
    <row r="65" spans="1:9" ht="39">
      <c r="A65" s="37"/>
      <c r="B65" s="37"/>
      <c r="C65" s="37"/>
      <c r="D65" s="37"/>
      <c r="E65" s="30" t="s">
        <v>119</v>
      </c>
      <c r="F65" s="30" t="s">
        <v>120</v>
      </c>
      <c r="G65" s="12">
        <v>7000</v>
      </c>
      <c r="H65" s="12">
        <v>7000</v>
      </c>
      <c r="I65" s="13">
        <f t="shared" si="2"/>
        <v>1</v>
      </c>
    </row>
    <row r="66" spans="1:9" ht="48.75" customHeight="1">
      <c r="A66" s="37"/>
      <c r="B66" s="37"/>
      <c r="C66" s="37"/>
      <c r="D66" s="37"/>
      <c r="E66" s="30" t="s">
        <v>121</v>
      </c>
      <c r="F66" s="30" t="s">
        <v>122</v>
      </c>
      <c r="G66" s="12">
        <v>2000</v>
      </c>
      <c r="H66" s="12">
        <v>2000</v>
      </c>
      <c r="I66" s="13">
        <f t="shared" si="2"/>
        <v>1</v>
      </c>
    </row>
    <row r="67" spans="1:9" ht="58.5">
      <c r="A67" s="37"/>
      <c r="B67" s="37"/>
      <c r="C67" s="37"/>
      <c r="D67" s="37"/>
      <c r="E67" s="30" t="s">
        <v>121</v>
      </c>
      <c r="F67" s="30" t="s">
        <v>123</v>
      </c>
      <c r="G67" s="12">
        <v>2000</v>
      </c>
      <c r="H67" s="12">
        <v>2000</v>
      </c>
      <c r="I67" s="13">
        <f t="shared" si="2"/>
        <v>1</v>
      </c>
    </row>
    <row r="68" spans="1:9" ht="29.25">
      <c r="A68" s="37"/>
      <c r="B68" s="37"/>
      <c r="C68" s="37"/>
      <c r="D68" s="37"/>
      <c r="E68" s="30" t="s">
        <v>124</v>
      </c>
      <c r="F68" s="30" t="s">
        <v>84</v>
      </c>
      <c r="G68" s="12">
        <v>18000</v>
      </c>
      <c r="H68" s="12">
        <v>18000</v>
      </c>
      <c r="I68" s="13">
        <f t="shared" si="2"/>
        <v>1</v>
      </c>
    </row>
    <row r="69" spans="1:9" ht="29.25">
      <c r="A69" s="37"/>
      <c r="B69" s="37"/>
      <c r="C69" s="37"/>
      <c r="D69" s="37"/>
      <c r="E69" s="30" t="s">
        <v>124</v>
      </c>
      <c r="F69" s="30" t="s">
        <v>108</v>
      </c>
      <c r="G69" s="12">
        <v>10000</v>
      </c>
      <c r="H69" s="12">
        <v>10000</v>
      </c>
      <c r="I69" s="13">
        <f t="shared" si="2"/>
        <v>1</v>
      </c>
    </row>
    <row r="70" spans="1:9" ht="29.25">
      <c r="A70" s="37"/>
      <c r="B70" s="37"/>
      <c r="C70" s="37"/>
      <c r="D70" s="37"/>
      <c r="E70" s="30" t="s">
        <v>125</v>
      </c>
      <c r="F70" s="30" t="s">
        <v>126</v>
      </c>
      <c r="G70" s="12">
        <v>28000</v>
      </c>
      <c r="H70" s="12">
        <v>28000</v>
      </c>
      <c r="I70" s="13">
        <f t="shared" si="2"/>
        <v>1</v>
      </c>
    </row>
    <row r="71" spans="1:9" ht="29.25">
      <c r="A71" s="37"/>
      <c r="B71" s="37"/>
      <c r="C71" s="37"/>
      <c r="D71" s="37"/>
      <c r="E71" s="30" t="s">
        <v>127</v>
      </c>
      <c r="F71" s="30" t="s">
        <v>84</v>
      </c>
      <c r="G71" s="12">
        <v>15000</v>
      </c>
      <c r="H71" s="12">
        <v>15000</v>
      </c>
      <c r="I71" s="13">
        <f t="shared" si="2"/>
        <v>1</v>
      </c>
    </row>
    <row r="72" spans="1:9" ht="39">
      <c r="A72" s="37"/>
      <c r="B72" s="37"/>
      <c r="C72" s="37"/>
      <c r="D72" s="37"/>
      <c r="E72" s="30" t="s">
        <v>128</v>
      </c>
      <c r="F72" s="30" t="s">
        <v>115</v>
      </c>
      <c r="G72" s="12">
        <v>15000</v>
      </c>
      <c r="H72" s="12">
        <v>15000</v>
      </c>
      <c r="I72" s="13">
        <f t="shared" si="2"/>
        <v>1</v>
      </c>
    </row>
    <row r="73" spans="1:9" ht="29.25">
      <c r="A73" s="37"/>
      <c r="B73" s="37"/>
      <c r="C73" s="37"/>
      <c r="D73" s="37"/>
      <c r="E73" s="30" t="s">
        <v>129</v>
      </c>
      <c r="F73" s="30" t="s">
        <v>130</v>
      </c>
      <c r="G73" s="12">
        <v>3000</v>
      </c>
      <c r="H73" s="12">
        <v>3000</v>
      </c>
      <c r="I73" s="13">
        <f t="shared" si="2"/>
        <v>1</v>
      </c>
    </row>
    <row r="74" spans="1:9" ht="29.25">
      <c r="A74" s="37"/>
      <c r="B74" s="37"/>
      <c r="C74" s="37"/>
      <c r="D74" s="37"/>
      <c r="E74" s="30" t="s">
        <v>131</v>
      </c>
      <c r="F74" s="30" t="s">
        <v>89</v>
      </c>
      <c r="G74" s="12">
        <v>5000</v>
      </c>
      <c r="H74" s="12">
        <v>5000</v>
      </c>
      <c r="I74" s="13">
        <f t="shared" si="2"/>
        <v>1</v>
      </c>
    </row>
    <row r="75" spans="1:9" ht="28.5" customHeight="1">
      <c r="A75" s="37"/>
      <c r="B75" s="37"/>
      <c r="C75" s="37"/>
      <c r="D75" s="37"/>
      <c r="E75" s="30" t="s">
        <v>131</v>
      </c>
      <c r="F75" s="30" t="s">
        <v>95</v>
      </c>
      <c r="G75" s="12">
        <v>3000</v>
      </c>
      <c r="H75" s="12">
        <v>3000</v>
      </c>
      <c r="I75" s="13">
        <f aca="true" t="shared" si="3" ref="I75:I138">H75/G75</f>
        <v>1</v>
      </c>
    </row>
    <row r="76" spans="1:9" ht="29.25">
      <c r="A76" s="37"/>
      <c r="B76" s="37"/>
      <c r="C76" s="37"/>
      <c r="D76" s="37"/>
      <c r="E76" s="30" t="s">
        <v>132</v>
      </c>
      <c r="F76" s="30" t="s">
        <v>126</v>
      </c>
      <c r="G76" s="12">
        <v>8000</v>
      </c>
      <c r="H76" s="12">
        <v>8000</v>
      </c>
      <c r="I76" s="13">
        <f t="shared" si="3"/>
        <v>1</v>
      </c>
    </row>
    <row r="77" spans="1:9" ht="48" customHeight="1">
      <c r="A77" s="37"/>
      <c r="B77" s="37"/>
      <c r="C77" s="37"/>
      <c r="D77" s="37"/>
      <c r="E77" s="30" t="s">
        <v>133</v>
      </c>
      <c r="F77" s="30" t="s">
        <v>134</v>
      </c>
      <c r="G77" s="12">
        <v>2000</v>
      </c>
      <c r="H77" s="12">
        <v>2000</v>
      </c>
      <c r="I77" s="13">
        <f t="shared" si="3"/>
        <v>1</v>
      </c>
    </row>
    <row r="78" spans="1:9" ht="39">
      <c r="A78" s="37"/>
      <c r="B78" s="37"/>
      <c r="C78" s="37"/>
      <c r="D78" s="37"/>
      <c r="E78" s="30" t="s">
        <v>133</v>
      </c>
      <c r="F78" s="30" t="s">
        <v>135</v>
      </c>
      <c r="G78" s="12">
        <v>10000</v>
      </c>
      <c r="H78" s="12">
        <v>10000</v>
      </c>
      <c r="I78" s="13">
        <f t="shared" si="3"/>
        <v>1</v>
      </c>
    </row>
    <row r="79" spans="1:9" ht="29.25">
      <c r="A79" s="37"/>
      <c r="B79" s="37"/>
      <c r="C79" s="37"/>
      <c r="D79" s="37"/>
      <c r="E79" s="30" t="s">
        <v>136</v>
      </c>
      <c r="F79" s="30" t="s">
        <v>100</v>
      </c>
      <c r="G79" s="12">
        <v>3000</v>
      </c>
      <c r="H79" s="12">
        <v>3000</v>
      </c>
      <c r="I79" s="13">
        <f t="shared" si="3"/>
        <v>1</v>
      </c>
    </row>
    <row r="80" spans="1:9" ht="68.25">
      <c r="A80" s="37"/>
      <c r="B80" s="37"/>
      <c r="C80" s="37"/>
      <c r="D80" s="37"/>
      <c r="E80" s="30" t="s">
        <v>137</v>
      </c>
      <c r="F80" s="30" t="s">
        <v>138</v>
      </c>
      <c r="G80" s="12">
        <v>2000</v>
      </c>
      <c r="H80" s="12">
        <v>2000</v>
      </c>
      <c r="I80" s="13">
        <f t="shared" si="3"/>
        <v>1</v>
      </c>
    </row>
    <row r="81" spans="1:9" ht="29.25">
      <c r="A81" s="37"/>
      <c r="B81" s="37"/>
      <c r="C81" s="37"/>
      <c r="D81" s="37"/>
      <c r="E81" s="30" t="s">
        <v>139</v>
      </c>
      <c r="F81" s="30" t="s">
        <v>98</v>
      </c>
      <c r="G81" s="12">
        <v>5000</v>
      </c>
      <c r="H81" s="12">
        <v>5000</v>
      </c>
      <c r="I81" s="13">
        <f t="shared" si="3"/>
        <v>1</v>
      </c>
    </row>
    <row r="82" spans="1:9" ht="29.25" customHeight="1">
      <c r="A82" s="37"/>
      <c r="B82" s="37"/>
      <c r="C82" s="37"/>
      <c r="D82" s="37"/>
      <c r="E82" s="30" t="s">
        <v>140</v>
      </c>
      <c r="F82" s="30" t="s">
        <v>95</v>
      </c>
      <c r="G82" s="12">
        <v>12000</v>
      </c>
      <c r="H82" s="12">
        <v>12000</v>
      </c>
      <c r="I82" s="13">
        <f t="shared" si="3"/>
        <v>1</v>
      </c>
    </row>
    <row r="83" spans="1:9" ht="48.75">
      <c r="A83" s="37"/>
      <c r="B83" s="37"/>
      <c r="C83" s="37"/>
      <c r="D83" s="37"/>
      <c r="E83" s="30" t="s">
        <v>141</v>
      </c>
      <c r="F83" s="30" t="s">
        <v>142</v>
      </c>
      <c r="G83" s="12">
        <v>5000</v>
      </c>
      <c r="H83" s="12">
        <v>5000</v>
      </c>
      <c r="I83" s="13">
        <f t="shared" si="3"/>
        <v>1</v>
      </c>
    </row>
    <row r="84" spans="1:9" ht="29.25">
      <c r="A84" s="37"/>
      <c r="B84" s="37"/>
      <c r="C84" s="37"/>
      <c r="D84" s="37"/>
      <c r="E84" s="30" t="s">
        <v>143</v>
      </c>
      <c r="F84" s="30" t="s">
        <v>106</v>
      </c>
      <c r="G84" s="12">
        <v>14000</v>
      </c>
      <c r="H84" s="12">
        <v>14000</v>
      </c>
      <c r="I84" s="13">
        <f t="shared" si="3"/>
        <v>1</v>
      </c>
    </row>
    <row r="85" spans="1:9" ht="29.25">
      <c r="A85" s="37"/>
      <c r="B85" s="37"/>
      <c r="C85" s="37"/>
      <c r="D85" s="37"/>
      <c r="E85" s="30" t="s">
        <v>144</v>
      </c>
      <c r="F85" s="30" t="s">
        <v>108</v>
      </c>
      <c r="G85" s="12">
        <v>20000</v>
      </c>
      <c r="H85" s="12">
        <v>20000</v>
      </c>
      <c r="I85" s="13">
        <f t="shared" si="3"/>
        <v>1</v>
      </c>
    </row>
    <row r="86" spans="1:9" ht="29.25">
      <c r="A86" s="37"/>
      <c r="B86" s="37"/>
      <c r="C86" s="37"/>
      <c r="D86" s="37"/>
      <c r="E86" s="30" t="s">
        <v>145</v>
      </c>
      <c r="F86" s="30" t="s">
        <v>126</v>
      </c>
      <c r="G86" s="12">
        <v>14000</v>
      </c>
      <c r="H86" s="12">
        <v>14000</v>
      </c>
      <c r="I86" s="13">
        <f t="shared" si="3"/>
        <v>1</v>
      </c>
    </row>
    <row r="87" spans="1:9" ht="29.25">
      <c r="A87" s="37"/>
      <c r="B87" s="37"/>
      <c r="C87" s="37"/>
      <c r="D87" s="37"/>
      <c r="E87" s="30" t="s">
        <v>145</v>
      </c>
      <c r="F87" s="30" t="s">
        <v>104</v>
      </c>
      <c r="G87" s="12">
        <v>7000</v>
      </c>
      <c r="H87" s="12">
        <v>7000</v>
      </c>
      <c r="I87" s="13">
        <f t="shared" si="3"/>
        <v>1</v>
      </c>
    </row>
    <row r="88" spans="1:9" ht="39">
      <c r="A88" s="37"/>
      <c r="B88" s="37"/>
      <c r="C88" s="37"/>
      <c r="D88" s="37"/>
      <c r="E88" s="30" t="s">
        <v>145</v>
      </c>
      <c r="F88" s="30" t="s">
        <v>146</v>
      </c>
      <c r="G88" s="12">
        <v>5000</v>
      </c>
      <c r="H88" s="12">
        <v>5000</v>
      </c>
      <c r="I88" s="13">
        <f t="shared" si="3"/>
        <v>1</v>
      </c>
    </row>
    <row r="89" spans="1:9" ht="29.25">
      <c r="A89" s="37"/>
      <c r="B89" s="37"/>
      <c r="C89" s="37"/>
      <c r="D89" s="37"/>
      <c r="E89" s="30" t="s">
        <v>145</v>
      </c>
      <c r="F89" s="30" t="s">
        <v>147</v>
      </c>
      <c r="G89" s="12">
        <v>10000</v>
      </c>
      <c r="H89" s="12">
        <v>10000</v>
      </c>
      <c r="I89" s="13">
        <f t="shared" si="3"/>
        <v>1</v>
      </c>
    </row>
    <row r="90" spans="1:9" ht="29.25" customHeight="1">
      <c r="A90" s="37"/>
      <c r="B90" s="37"/>
      <c r="C90" s="37"/>
      <c r="D90" s="37"/>
      <c r="E90" s="30" t="s">
        <v>145</v>
      </c>
      <c r="F90" s="30" t="s">
        <v>148</v>
      </c>
      <c r="G90" s="12">
        <v>20000</v>
      </c>
      <c r="H90" s="12">
        <v>20000</v>
      </c>
      <c r="I90" s="13">
        <f t="shared" si="3"/>
        <v>1</v>
      </c>
    </row>
    <row r="91" spans="1:9" ht="29.25">
      <c r="A91" s="37"/>
      <c r="B91" s="37"/>
      <c r="C91" s="37"/>
      <c r="D91" s="37"/>
      <c r="E91" s="30" t="s">
        <v>149</v>
      </c>
      <c r="F91" s="30" t="s">
        <v>106</v>
      </c>
      <c r="G91" s="12">
        <v>70000</v>
      </c>
      <c r="H91" s="12">
        <v>70000</v>
      </c>
      <c r="I91" s="13">
        <f t="shared" si="3"/>
        <v>1</v>
      </c>
    </row>
    <row r="92" spans="1:9" ht="39">
      <c r="A92" s="37"/>
      <c r="B92" s="37"/>
      <c r="C92" s="37"/>
      <c r="D92" s="37"/>
      <c r="E92" s="30" t="s">
        <v>150</v>
      </c>
      <c r="F92" s="30" t="s">
        <v>151</v>
      </c>
      <c r="G92" s="12">
        <v>6000</v>
      </c>
      <c r="H92" s="12">
        <v>6000</v>
      </c>
      <c r="I92" s="13">
        <f t="shared" si="3"/>
        <v>1</v>
      </c>
    </row>
    <row r="93" spans="1:9" ht="48.75">
      <c r="A93" s="37"/>
      <c r="B93" s="37"/>
      <c r="C93" s="37"/>
      <c r="D93" s="37"/>
      <c r="E93" s="30" t="s">
        <v>94</v>
      </c>
      <c r="F93" s="30" t="s">
        <v>152</v>
      </c>
      <c r="G93" s="12">
        <v>8760</v>
      </c>
      <c r="H93" s="12">
        <v>8760</v>
      </c>
      <c r="I93" s="13">
        <f t="shared" si="3"/>
        <v>1</v>
      </c>
    </row>
    <row r="94" spans="1:9" ht="28.5" customHeight="1">
      <c r="A94" s="37"/>
      <c r="B94" s="37"/>
      <c r="C94" s="37"/>
      <c r="D94" s="37"/>
      <c r="E94" s="30" t="s">
        <v>103</v>
      </c>
      <c r="F94" s="30" t="s">
        <v>153</v>
      </c>
      <c r="G94" s="12">
        <v>4800</v>
      </c>
      <c r="H94" s="12">
        <v>4800</v>
      </c>
      <c r="I94" s="13">
        <f t="shared" si="3"/>
        <v>1</v>
      </c>
    </row>
    <row r="95" spans="1:9" ht="29.25" customHeight="1">
      <c r="A95" s="37"/>
      <c r="B95" s="37"/>
      <c r="C95" s="37"/>
      <c r="D95" s="37"/>
      <c r="E95" s="30" t="s">
        <v>101</v>
      </c>
      <c r="F95" s="30" t="s">
        <v>154</v>
      </c>
      <c r="G95" s="12">
        <v>5580</v>
      </c>
      <c r="H95" s="12">
        <v>5580</v>
      </c>
      <c r="I95" s="13">
        <f t="shared" si="3"/>
        <v>1</v>
      </c>
    </row>
    <row r="96" spans="1:9" ht="39">
      <c r="A96" s="37"/>
      <c r="B96" s="37"/>
      <c r="C96" s="37"/>
      <c r="D96" s="37"/>
      <c r="E96" s="30" t="s">
        <v>155</v>
      </c>
      <c r="F96" s="30" t="s">
        <v>156</v>
      </c>
      <c r="G96" s="12">
        <v>1700</v>
      </c>
      <c r="H96" s="12">
        <v>1700</v>
      </c>
      <c r="I96" s="13">
        <f t="shared" si="3"/>
        <v>1</v>
      </c>
    </row>
    <row r="97" spans="1:9" ht="39">
      <c r="A97" s="37"/>
      <c r="B97" s="37"/>
      <c r="C97" s="37"/>
      <c r="D97" s="37"/>
      <c r="E97" s="30" t="s">
        <v>119</v>
      </c>
      <c r="F97" s="30" t="s">
        <v>157</v>
      </c>
      <c r="G97" s="12">
        <v>3000</v>
      </c>
      <c r="H97" s="12">
        <v>3000</v>
      </c>
      <c r="I97" s="13">
        <f t="shared" si="3"/>
        <v>1</v>
      </c>
    </row>
    <row r="98" spans="1:9" ht="39">
      <c r="A98" s="37"/>
      <c r="B98" s="37"/>
      <c r="C98" s="37"/>
      <c r="D98" s="37"/>
      <c r="E98" s="30" t="s">
        <v>121</v>
      </c>
      <c r="F98" s="30" t="s">
        <v>158</v>
      </c>
      <c r="G98" s="12">
        <v>4380</v>
      </c>
      <c r="H98" s="12">
        <v>4380</v>
      </c>
      <c r="I98" s="13">
        <f t="shared" si="3"/>
        <v>1</v>
      </c>
    </row>
    <row r="99" spans="1:9" ht="39">
      <c r="A99" s="37"/>
      <c r="B99" s="37"/>
      <c r="C99" s="37"/>
      <c r="D99" s="37"/>
      <c r="E99" s="30" t="s">
        <v>121</v>
      </c>
      <c r="F99" s="30" t="s">
        <v>159</v>
      </c>
      <c r="G99" s="12">
        <v>5850</v>
      </c>
      <c r="H99" s="12">
        <v>5850</v>
      </c>
      <c r="I99" s="13">
        <f t="shared" si="3"/>
        <v>1</v>
      </c>
    </row>
    <row r="100" spans="1:9" ht="29.25">
      <c r="A100" s="37"/>
      <c r="B100" s="37"/>
      <c r="C100" s="37"/>
      <c r="D100" s="37"/>
      <c r="E100" s="30" t="s">
        <v>160</v>
      </c>
      <c r="F100" s="30" t="s">
        <v>161</v>
      </c>
      <c r="G100" s="12">
        <v>4850</v>
      </c>
      <c r="H100" s="12">
        <v>4850</v>
      </c>
      <c r="I100" s="13">
        <f t="shared" si="3"/>
        <v>1</v>
      </c>
    </row>
    <row r="101" spans="1:9" ht="19.5">
      <c r="A101" s="37"/>
      <c r="B101" s="37"/>
      <c r="C101" s="37"/>
      <c r="D101" s="37"/>
      <c r="E101" s="30" t="s">
        <v>125</v>
      </c>
      <c r="F101" s="30" t="s">
        <v>162</v>
      </c>
      <c r="G101" s="12">
        <v>3200</v>
      </c>
      <c r="H101" s="12">
        <v>3200</v>
      </c>
      <c r="I101" s="13">
        <f t="shared" si="3"/>
        <v>1</v>
      </c>
    </row>
    <row r="102" spans="1:9" ht="48.75" customHeight="1">
      <c r="A102" s="37"/>
      <c r="B102" s="37"/>
      <c r="C102" s="37"/>
      <c r="D102" s="37"/>
      <c r="E102" s="30" t="s">
        <v>109</v>
      </c>
      <c r="F102" s="30" t="s">
        <v>163</v>
      </c>
      <c r="G102" s="12">
        <v>5280</v>
      </c>
      <c r="H102" s="12">
        <v>5280</v>
      </c>
      <c r="I102" s="13">
        <f t="shared" si="3"/>
        <v>1</v>
      </c>
    </row>
    <row r="103" spans="1:9" ht="30" customHeight="1">
      <c r="A103" s="37"/>
      <c r="B103" s="37"/>
      <c r="C103" s="37"/>
      <c r="D103" s="37"/>
      <c r="E103" s="30" t="s">
        <v>149</v>
      </c>
      <c r="F103" s="30" t="s">
        <v>164</v>
      </c>
      <c r="G103" s="12">
        <v>8200</v>
      </c>
      <c r="H103" s="12">
        <v>8200</v>
      </c>
      <c r="I103" s="13">
        <f t="shared" si="3"/>
        <v>1</v>
      </c>
    </row>
    <row r="104" spans="1:9" ht="39">
      <c r="A104" s="37"/>
      <c r="B104" s="37"/>
      <c r="C104" s="37"/>
      <c r="D104" s="37"/>
      <c r="E104" s="30" t="s">
        <v>149</v>
      </c>
      <c r="F104" s="30" t="s">
        <v>165</v>
      </c>
      <c r="G104" s="12">
        <v>7200</v>
      </c>
      <c r="H104" s="12">
        <v>7200</v>
      </c>
      <c r="I104" s="13">
        <f t="shared" si="3"/>
        <v>1</v>
      </c>
    </row>
    <row r="105" spans="1:9" ht="19.5">
      <c r="A105" s="38"/>
      <c r="B105" s="39"/>
      <c r="C105" s="40"/>
      <c r="D105" s="37"/>
      <c r="E105" s="59" t="s">
        <v>150</v>
      </c>
      <c r="F105" s="30" t="s">
        <v>166</v>
      </c>
      <c r="G105" s="12">
        <v>10000</v>
      </c>
      <c r="H105" s="12">
        <v>0</v>
      </c>
      <c r="I105" s="13">
        <f t="shared" si="3"/>
        <v>0</v>
      </c>
    </row>
    <row r="106" spans="1:9" ht="29.25">
      <c r="A106" s="38"/>
      <c r="B106" s="41"/>
      <c r="C106" s="42"/>
      <c r="D106" s="37"/>
      <c r="E106" s="30"/>
      <c r="F106" s="30" t="s">
        <v>167</v>
      </c>
      <c r="G106" s="12">
        <v>787200</v>
      </c>
      <c r="H106" s="12">
        <v>0</v>
      </c>
      <c r="I106" s="13">
        <f t="shared" si="3"/>
        <v>0</v>
      </c>
    </row>
    <row r="107" spans="1:9" ht="12.75">
      <c r="A107" s="15"/>
      <c r="B107" s="15"/>
      <c r="C107" s="15"/>
      <c r="D107" s="43" t="s">
        <v>168</v>
      </c>
      <c r="E107" s="44"/>
      <c r="F107" s="31"/>
      <c r="G107" s="18">
        <f>SUM(G43:G106)</f>
        <v>1650000</v>
      </c>
      <c r="H107" s="18">
        <f>SUM(H43:H104)</f>
        <v>852800</v>
      </c>
      <c r="I107" s="13">
        <f t="shared" si="3"/>
        <v>0.5168484848484849</v>
      </c>
    </row>
    <row r="108" spans="1:9" ht="68.25">
      <c r="A108" s="19"/>
      <c r="B108" s="19"/>
      <c r="C108" s="19"/>
      <c r="D108" s="45" t="s">
        <v>66</v>
      </c>
      <c r="E108" s="29" t="s">
        <v>169</v>
      </c>
      <c r="F108" s="29" t="s">
        <v>170</v>
      </c>
      <c r="G108" s="12">
        <v>45000</v>
      </c>
      <c r="H108" s="32">
        <v>45000</v>
      </c>
      <c r="I108" s="13">
        <f t="shared" si="3"/>
        <v>1</v>
      </c>
    </row>
    <row r="109" spans="1:9" ht="19.5">
      <c r="A109" s="19"/>
      <c r="B109" s="19"/>
      <c r="C109" s="19"/>
      <c r="D109" s="19"/>
      <c r="E109" s="89" t="s">
        <v>171</v>
      </c>
      <c r="F109" s="46" t="s">
        <v>172</v>
      </c>
      <c r="G109" s="12">
        <v>34540</v>
      </c>
      <c r="H109" s="32">
        <v>34540</v>
      </c>
      <c r="I109" s="13">
        <f t="shared" si="3"/>
        <v>1</v>
      </c>
    </row>
    <row r="110" spans="1:9" ht="39">
      <c r="A110" s="19"/>
      <c r="B110" s="19"/>
      <c r="C110" s="19"/>
      <c r="D110" s="19"/>
      <c r="E110" s="90"/>
      <c r="F110" s="46" t="s">
        <v>173</v>
      </c>
      <c r="G110" s="12">
        <v>200000</v>
      </c>
      <c r="H110" s="12">
        <f>60600+60600+60000</f>
        <v>181200</v>
      </c>
      <c r="I110" s="13">
        <f t="shared" si="3"/>
        <v>0.906</v>
      </c>
    </row>
    <row r="111" spans="1:9" ht="19.5">
      <c r="A111" s="19"/>
      <c r="B111" s="19"/>
      <c r="C111" s="19"/>
      <c r="D111" s="19"/>
      <c r="E111" s="91"/>
      <c r="F111" s="46" t="s">
        <v>174</v>
      </c>
      <c r="G111" s="12">
        <v>15000</v>
      </c>
      <c r="H111" s="12">
        <v>15000</v>
      </c>
      <c r="I111" s="13">
        <f t="shared" si="3"/>
        <v>1</v>
      </c>
    </row>
    <row r="112" spans="1:9" ht="15.75" customHeight="1">
      <c r="A112" s="19"/>
      <c r="B112" s="19"/>
      <c r="C112" s="19"/>
      <c r="D112" s="19"/>
      <c r="E112" s="89" t="s">
        <v>175</v>
      </c>
      <c r="F112" s="46" t="s">
        <v>176</v>
      </c>
      <c r="G112" s="12">
        <v>30000</v>
      </c>
      <c r="H112" s="12">
        <v>30000</v>
      </c>
      <c r="I112" s="13">
        <f t="shared" si="3"/>
        <v>1</v>
      </c>
    </row>
    <row r="113" spans="1:9" ht="23.25" customHeight="1">
      <c r="A113" s="47"/>
      <c r="B113" s="47"/>
      <c r="C113" s="47"/>
      <c r="D113" s="47"/>
      <c r="E113" s="94"/>
      <c r="F113" s="48" t="s">
        <v>177</v>
      </c>
      <c r="G113" s="49">
        <v>5720</v>
      </c>
      <c r="H113" s="49">
        <v>0</v>
      </c>
      <c r="I113" s="13">
        <f t="shared" si="3"/>
        <v>0</v>
      </c>
    </row>
    <row r="114" spans="1:9" s="51" customFormat="1" ht="39">
      <c r="A114" s="47"/>
      <c r="B114" s="47"/>
      <c r="C114" s="47"/>
      <c r="D114" s="47"/>
      <c r="E114" s="85" t="s">
        <v>178</v>
      </c>
      <c r="F114" s="30" t="s">
        <v>179</v>
      </c>
      <c r="G114" s="50">
        <v>97600</v>
      </c>
      <c r="H114" s="50">
        <v>67600</v>
      </c>
      <c r="I114" s="13">
        <f t="shared" si="3"/>
        <v>0.6926229508196722</v>
      </c>
    </row>
    <row r="115" spans="1:9" s="51" customFormat="1" ht="29.25">
      <c r="A115" s="47"/>
      <c r="B115" s="47"/>
      <c r="C115" s="47"/>
      <c r="D115" s="47"/>
      <c r="E115" s="85" t="s">
        <v>178</v>
      </c>
      <c r="F115" s="30" t="s">
        <v>438</v>
      </c>
      <c r="G115" s="52">
        <v>159448.24</v>
      </c>
      <c r="H115" s="52">
        <v>109448.24</v>
      </c>
      <c r="I115" s="13">
        <f t="shared" si="3"/>
        <v>0.686418614592422</v>
      </c>
    </row>
    <row r="116" spans="1:9" s="51" customFormat="1" ht="29.25">
      <c r="A116" s="47"/>
      <c r="B116" s="47"/>
      <c r="C116" s="47"/>
      <c r="D116" s="47"/>
      <c r="E116" s="85" t="s">
        <v>178</v>
      </c>
      <c r="F116" s="30" t="s">
        <v>439</v>
      </c>
      <c r="G116" s="52">
        <v>101095.46</v>
      </c>
      <c r="H116" s="52">
        <v>71095.46</v>
      </c>
      <c r="I116" s="13">
        <f t="shared" si="3"/>
        <v>0.7032507691245482</v>
      </c>
    </row>
    <row r="117" spans="1:9" s="51" customFormat="1" ht="68.25">
      <c r="A117" s="47"/>
      <c r="B117" s="47"/>
      <c r="C117" s="47"/>
      <c r="D117" s="47"/>
      <c r="E117" s="85" t="s">
        <v>180</v>
      </c>
      <c r="F117" s="30" t="s">
        <v>181</v>
      </c>
      <c r="G117" s="52">
        <v>194899.4</v>
      </c>
      <c r="H117" s="52">
        <v>134899.4</v>
      </c>
      <c r="I117" s="13">
        <f t="shared" si="3"/>
        <v>0.6921488727004803</v>
      </c>
    </row>
    <row r="118" spans="1:9" s="51" customFormat="1" ht="37.5" customHeight="1">
      <c r="A118" s="47"/>
      <c r="B118" s="47"/>
      <c r="C118" s="47"/>
      <c r="D118" s="47"/>
      <c r="E118" s="85" t="s">
        <v>182</v>
      </c>
      <c r="F118" s="30" t="s">
        <v>440</v>
      </c>
      <c r="G118" s="52">
        <v>102522</v>
      </c>
      <c r="H118" s="52">
        <v>68422</v>
      </c>
      <c r="I118" s="13">
        <f t="shared" si="3"/>
        <v>0.6673884629640467</v>
      </c>
    </row>
    <row r="119" spans="1:9" s="51" customFormat="1" ht="48.75">
      <c r="A119" s="47"/>
      <c r="B119" s="47"/>
      <c r="C119" s="47"/>
      <c r="D119" s="47"/>
      <c r="E119" s="85" t="s">
        <v>182</v>
      </c>
      <c r="F119" s="30" t="s">
        <v>183</v>
      </c>
      <c r="G119" s="52">
        <v>97600</v>
      </c>
      <c r="H119" s="52">
        <v>67600</v>
      </c>
      <c r="I119" s="13">
        <f t="shared" si="3"/>
        <v>0.6926229508196722</v>
      </c>
    </row>
    <row r="120" spans="1:9" s="51" customFormat="1" ht="39">
      <c r="A120" s="47"/>
      <c r="B120" s="47"/>
      <c r="C120" s="47"/>
      <c r="D120" s="47"/>
      <c r="E120" s="85" t="s">
        <v>184</v>
      </c>
      <c r="F120" s="30" t="s">
        <v>185</v>
      </c>
      <c r="G120" s="52">
        <v>117880</v>
      </c>
      <c r="H120" s="52">
        <v>82880</v>
      </c>
      <c r="I120" s="13">
        <f t="shared" si="3"/>
        <v>0.7030878859857482</v>
      </c>
    </row>
    <row r="121" spans="1:9" s="51" customFormat="1" ht="39">
      <c r="A121" s="47"/>
      <c r="B121" s="47"/>
      <c r="C121" s="47"/>
      <c r="D121" s="47"/>
      <c r="E121" s="85" t="s">
        <v>184</v>
      </c>
      <c r="F121" s="30" t="s">
        <v>186</v>
      </c>
      <c r="G121" s="52">
        <v>136060</v>
      </c>
      <c r="H121" s="52">
        <v>96060</v>
      </c>
      <c r="I121" s="13">
        <f t="shared" si="3"/>
        <v>0.7060120535058063</v>
      </c>
    </row>
    <row r="122" spans="1:9" s="51" customFormat="1" ht="40.5" customHeight="1">
      <c r="A122" s="47"/>
      <c r="B122" s="47"/>
      <c r="C122" s="47"/>
      <c r="D122" s="47"/>
      <c r="E122" s="85" t="s">
        <v>187</v>
      </c>
      <c r="F122" s="30" t="s">
        <v>441</v>
      </c>
      <c r="G122" s="52">
        <v>102366.5</v>
      </c>
      <c r="H122" s="52">
        <v>72366.5</v>
      </c>
      <c r="I122" s="13">
        <f t="shared" si="3"/>
        <v>0.7069353743656372</v>
      </c>
    </row>
    <row r="123" spans="1:9" s="51" customFormat="1" ht="39">
      <c r="A123" s="47"/>
      <c r="B123" s="47"/>
      <c r="C123" s="47"/>
      <c r="D123" s="47"/>
      <c r="E123" s="85" t="s">
        <v>188</v>
      </c>
      <c r="F123" s="30" t="s">
        <v>189</v>
      </c>
      <c r="G123" s="52">
        <v>103522.5</v>
      </c>
      <c r="H123" s="52">
        <v>73522.5</v>
      </c>
      <c r="I123" s="13">
        <f t="shared" si="3"/>
        <v>0.710207925813229</v>
      </c>
    </row>
    <row r="124" spans="1:9" s="51" customFormat="1" ht="39.75" customHeight="1">
      <c r="A124" s="47"/>
      <c r="B124" s="47"/>
      <c r="C124" s="47"/>
      <c r="D124" s="47"/>
      <c r="E124" s="85" t="s">
        <v>190</v>
      </c>
      <c r="F124" s="30" t="s">
        <v>191</v>
      </c>
      <c r="G124" s="52">
        <v>100577.6</v>
      </c>
      <c r="H124" s="52">
        <v>70577.6</v>
      </c>
      <c r="I124" s="13">
        <f t="shared" si="3"/>
        <v>0.7017228488251858</v>
      </c>
    </row>
    <row r="125" spans="1:9" s="51" customFormat="1" ht="39">
      <c r="A125" s="47"/>
      <c r="B125" s="47"/>
      <c r="C125" s="47"/>
      <c r="D125" s="47"/>
      <c r="E125" s="85" t="s">
        <v>192</v>
      </c>
      <c r="F125" s="30" t="s">
        <v>193</v>
      </c>
      <c r="G125" s="52">
        <v>97600</v>
      </c>
      <c r="H125" s="52">
        <v>67600</v>
      </c>
      <c r="I125" s="13">
        <f t="shared" si="3"/>
        <v>0.6926229508196722</v>
      </c>
    </row>
    <row r="126" spans="1:9" s="51" customFormat="1" ht="39">
      <c r="A126" s="47"/>
      <c r="B126" s="47"/>
      <c r="C126" s="47"/>
      <c r="D126" s="47"/>
      <c r="E126" s="85" t="s">
        <v>194</v>
      </c>
      <c r="F126" s="30" t="s">
        <v>195</v>
      </c>
      <c r="G126" s="52">
        <v>158299.2</v>
      </c>
      <c r="H126" s="52">
        <v>105799.2</v>
      </c>
      <c r="I126" s="13">
        <f t="shared" si="3"/>
        <v>0.6683495557779192</v>
      </c>
    </row>
    <row r="127" spans="1:9" s="51" customFormat="1" ht="11.25">
      <c r="A127" s="47"/>
      <c r="B127" s="47"/>
      <c r="C127" s="47"/>
      <c r="D127" s="47"/>
      <c r="E127" s="85"/>
      <c r="F127" s="30" t="s">
        <v>196</v>
      </c>
      <c r="G127" s="52">
        <v>69.1</v>
      </c>
      <c r="H127" s="52"/>
      <c r="I127" s="13">
        <f t="shared" si="3"/>
        <v>0</v>
      </c>
    </row>
    <row r="128" spans="1:10" ht="12.75">
      <c r="A128" s="53"/>
      <c r="B128" s="53"/>
      <c r="C128" s="54"/>
      <c r="D128" s="43" t="s">
        <v>69</v>
      </c>
      <c r="E128" s="55"/>
      <c r="F128" s="56"/>
      <c r="G128" s="57">
        <f>SUM(G108:G127)</f>
        <v>1899800.0000000002</v>
      </c>
      <c r="H128" s="57">
        <f>SUM(H108:H127)</f>
        <v>1393610.9000000001</v>
      </c>
      <c r="I128" s="13">
        <f t="shared" si="3"/>
        <v>0.7335566375407937</v>
      </c>
      <c r="J128" s="1">
        <v>1899800</v>
      </c>
    </row>
    <row r="129" spans="1:11" ht="12.75">
      <c r="A129" s="19"/>
      <c r="B129" s="87" t="s">
        <v>197</v>
      </c>
      <c r="C129" s="88"/>
      <c r="D129" s="88"/>
      <c r="E129" s="88"/>
      <c r="F129" s="88"/>
      <c r="G129" s="12">
        <f>SUM(G128,G107,G42)</f>
        <v>3709800</v>
      </c>
      <c r="H129" s="12">
        <f>SUM(H128,H107,H42)</f>
        <v>2406410.9000000004</v>
      </c>
      <c r="I129" s="13">
        <f t="shared" si="3"/>
        <v>0.6486632433015258</v>
      </c>
      <c r="J129" s="1">
        <v>-2406411</v>
      </c>
      <c r="K129" s="34">
        <f>SUM(H129,J129)</f>
        <v>-0.09999999962747097</v>
      </c>
    </row>
    <row r="130" spans="1:9" ht="12.75">
      <c r="A130" s="19"/>
      <c r="B130" s="10">
        <v>85195</v>
      </c>
      <c r="C130" s="10">
        <v>236</v>
      </c>
      <c r="D130" s="10" t="s">
        <v>66</v>
      </c>
      <c r="E130" s="11" t="s">
        <v>198</v>
      </c>
      <c r="F130" s="11" t="s">
        <v>199</v>
      </c>
      <c r="G130" s="12">
        <v>13956</v>
      </c>
      <c r="H130" s="12">
        <v>13956</v>
      </c>
      <c r="I130" s="13">
        <f t="shared" si="3"/>
        <v>1</v>
      </c>
    </row>
    <row r="131" spans="1:9" ht="12" customHeight="1">
      <c r="A131" s="19"/>
      <c r="B131" s="19"/>
      <c r="C131" s="19"/>
      <c r="D131" s="19"/>
      <c r="E131" s="92" t="s">
        <v>200</v>
      </c>
      <c r="F131" s="29" t="s">
        <v>201</v>
      </c>
      <c r="G131" s="12">
        <v>130817</v>
      </c>
      <c r="H131" s="12">
        <v>90000</v>
      </c>
      <c r="I131" s="13">
        <f t="shared" si="3"/>
        <v>0.6879839776175879</v>
      </c>
    </row>
    <row r="132" spans="1:9" ht="19.5">
      <c r="A132" s="19"/>
      <c r="B132" s="19"/>
      <c r="C132" s="19"/>
      <c r="D132" s="19"/>
      <c r="E132" s="93"/>
      <c r="F132" s="46" t="s">
        <v>202</v>
      </c>
      <c r="G132" s="12">
        <v>36630</v>
      </c>
      <c r="H132" s="12">
        <v>36630</v>
      </c>
      <c r="I132" s="13">
        <f t="shared" si="3"/>
        <v>1</v>
      </c>
    </row>
    <row r="133" spans="1:9" ht="29.25" customHeight="1">
      <c r="A133" s="19"/>
      <c r="B133" s="19"/>
      <c r="C133" s="19"/>
      <c r="D133" s="19"/>
      <c r="E133" s="29" t="s">
        <v>203</v>
      </c>
      <c r="F133" s="11" t="s">
        <v>204</v>
      </c>
      <c r="G133" s="12">
        <v>22000</v>
      </c>
      <c r="H133" s="12">
        <v>22000</v>
      </c>
      <c r="I133" s="13">
        <f t="shared" si="3"/>
        <v>1</v>
      </c>
    </row>
    <row r="134" spans="1:11" ht="39">
      <c r="A134" s="19"/>
      <c r="B134" s="19"/>
      <c r="C134" s="19"/>
      <c r="D134" s="19"/>
      <c r="E134" s="29" t="s">
        <v>205</v>
      </c>
      <c r="F134" s="29" t="s">
        <v>206</v>
      </c>
      <c r="G134" s="12">
        <v>100000</v>
      </c>
      <c r="H134" s="12">
        <v>100000</v>
      </c>
      <c r="I134" s="13">
        <f t="shared" si="3"/>
        <v>1</v>
      </c>
      <c r="K134" s="59"/>
    </row>
    <row r="135" spans="1:9" ht="18.75" customHeight="1">
      <c r="A135" s="19"/>
      <c r="B135" s="19"/>
      <c r="C135" s="19"/>
      <c r="D135" s="19"/>
      <c r="E135" s="29" t="s">
        <v>207</v>
      </c>
      <c r="F135" s="29" t="s">
        <v>208</v>
      </c>
      <c r="G135" s="12">
        <v>110000</v>
      </c>
      <c r="H135" s="12">
        <v>110000</v>
      </c>
      <c r="I135" s="13">
        <f t="shared" si="3"/>
        <v>1</v>
      </c>
    </row>
    <row r="136" spans="1:9" ht="19.5">
      <c r="A136" s="19"/>
      <c r="B136" s="19"/>
      <c r="C136" s="19"/>
      <c r="D136" s="19"/>
      <c r="E136" s="29" t="s">
        <v>209</v>
      </c>
      <c r="F136" s="29" t="s">
        <v>210</v>
      </c>
      <c r="G136" s="12">
        <v>27000</v>
      </c>
      <c r="H136" s="12">
        <v>27000</v>
      </c>
      <c r="I136" s="13">
        <f t="shared" si="3"/>
        <v>1</v>
      </c>
    </row>
    <row r="137" spans="1:9" ht="29.25">
      <c r="A137" s="19"/>
      <c r="B137" s="19"/>
      <c r="C137" s="19"/>
      <c r="D137" s="19"/>
      <c r="E137" s="29" t="s">
        <v>67</v>
      </c>
      <c r="F137" s="46" t="s">
        <v>211</v>
      </c>
      <c r="G137" s="12">
        <v>50000</v>
      </c>
      <c r="H137" s="12">
        <v>50000</v>
      </c>
      <c r="I137" s="13">
        <f t="shared" si="3"/>
        <v>1</v>
      </c>
    </row>
    <row r="138" spans="1:9" ht="19.5">
      <c r="A138" s="19"/>
      <c r="B138" s="19"/>
      <c r="C138" s="19"/>
      <c r="D138" s="19"/>
      <c r="E138" s="58"/>
      <c r="F138" s="11" t="s">
        <v>212</v>
      </c>
      <c r="G138" s="12">
        <v>57560</v>
      </c>
      <c r="H138" s="12">
        <v>57560</v>
      </c>
      <c r="I138" s="13">
        <f t="shared" si="3"/>
        <v>1</v>
      </c>
    </row>
    <row r="139" spans="1:9" ht="29.25">
      <c r="A139" s="19"/>
      <c r="B139" s="19"/>
      <c r="C139" s="60">
        <v>619</v>
      </c>
      <c r="D139" s="60" t="s">
        <v>66</v>
      </c>
      <c r="E139" s="61" t="s">
        <v>67</v>
      </c>
      <c r="F139" s="30" t="s">
        <v>213</v>
      </c>
      <c r="G139" s="12">
        <v>7000</v>
      </c>
      <c r="H139" s="12">
        <v>7000</v>
      </c>
      <c r="I139" s="13">
        <f aca="true" t="shared" si="4" ref="I139:I202">H139/G139</f>
        <v>1</v>
      </c>
    </row>
    <row r="140" spans="1:9" ht="12.75">
      <c r="A140" s="15"/>
      <c r="B140" s="15"/>
      <c r="C140" s="62"/>
      <c r="D140" s="62" t="s">
        <v>69</v>
      </c>
      <c r="E140" s="31"/>
      <c r="F140" s="31"/>
      <c r="G140" s="18">
        <f>SUM(G130:G139)</f>
        <v>554963</v>
      </c>
      <c r="H140" s="18">
        <f>SUM(H130:H138)</f>
        <v>507146</v>
      </c>
      <c r="I140" s="13">
        <f t="shared" si="4"/>
        <v>0.913837499076515</v>
      </c>
    </row>
    <row r="141" spans="1:9" ht="12.75">
      <c r="A141" s="19"/>
      <c r="B141" s="20" t="s">
        <v>214</v>
      </c>
      <c r="C141" s="21"/>
      <c r="D141" s="21"/>
      <c r="E141" s="22"/>
      <c r="F141" s="22"/>
      <c r="G141" s="12">
        <f>SUM(G140)</f>
        <v>554963</v>
      </c>
      <c r="H141" s="12">
        <f>SUM(H140)</f>
        <v>507146</v>
      </c>
      <c r="I141" s="13">
        <f t="shared" si="4"/>
        <v>0.913837499076515</v>
      </c>
    </row>
    <row r="142" spans="1:9" ht="12.75">
      <c r="A142" s="20" t="s">
        <v>215</v>
      </c>
      <c r="B142" s="21"/>
      <c r="C142" s="21"/>
      <c r="D142" s="21"/>
      <c r="E142" s="22"/>
      <c r="F142" s="22"/>
      <c r="G142" s="12">
        <f>SUM(G36,G141,G129,G40)</f>
        <v>7820788</v>
      </c>
      <c r="H142" s="12">
        <f>SUM(H141,H129,H40)</f>
        <v>2969581.9000000004</v>
      </c>
      <c r="I142" s="13">
        <f t="shared" si="4"/>
        <v>0.3797036692466284</v>
      </c>
    </row>
    <row r="143" spans="1:9" ht="29.25">
      <c r="A143" s="20" t="s">
        <v>216</v>
      </c>
      <c r="B143" s="20" t="s">
        <v>217</v>
      </c>
      <c r="C143" s="20" t="s">
        <v>12</v>
      </c>
      <c r="D143" s="20" t="s">
        <v>218</v>
      </c>
      <c r="E143" s="28" t="s">
        <v>219</v>
      </c>
      <c r="F143" s="29" t="s">
        <v>220</v>
      </c>
      <c r="G143" s="12">
        <v>182925</v>
      </c>
      <c r="H143" s="12">
        <v>79592</v>
      </c>
      <c r="I143" s="13">
        <f t="shared" si="4"/>
        <v>0.4351072844061774</v>
      </c>
    </row>
    <row r="144" spans="1:9" ht="39">
      <c r="A144" s="19"/>
      <c r="B144" s="19"/>
      <c r="C144" s="19"/>
      <c r="D144" s="19"/>
      <c r="E144" s="29" t="s">
        <v>221</v>
      </c>
      <c r="F144" s="29" t="s">
        <v>222</v>
      </c>
      <c r="G144" s="12">
        <v>559944</v>
      </c>
      <c r="H144" s="12">
        <v>279972</v>
      </c>
      <c r="I144" s="13">
        <f t="shared" si="4"/>
        <v>0.5</v>
      </c>
    </row>
    <row r="145" spans="1:10" ht="29.25">
      <c r="A145" s="19"/>
      <c r="B145" s="19"/>
      <c r="C145" s="19"/>
      <c r="D145" s="19"/>
      <c r="E145" s="29" t="s">
        <v>221</v>
      </c>
      <c r="F145" s="29" t="s">
        <v>223</v>
      </c>
      <c r="G145" s="12">
        <v>554400</v>
      </c>
      <c r="H145" s="12">
        <v>277200</v>
      </c>
      <c r="I145" s="13">
        <f t="shared" si="4"/>
        <v>0.5</v>
      </c>
      <c r="J145" s="14"/>
    </row>
    <row r="146" spans="1:10" ht="12.75">
      <c r="A146" s="15"/>
      <c r="B146" s="15"/>
      <c r="C146" s="15"/>
      <c r="D146" s="16" t="s">
        <v>224</v>
      </c>
      <c r="E146" s="17"/>
      <c r="F146" s="17"/>
      <c r="G146" s="18">
        <f>SUM(G143:G145)</f>
        <v>1297269</v>
      </c>
      <c r="H146" s="18">
        <f>SUM(H143:H145)</f>
        <v>636764</v>
      </c>
      <c r="I146" s="13">
        <f t="shared" si="4"/>
        <v>0.49084962332407545</v>
      </c>
      <c r="J146" s="14"/>
    </row>
    <row r="147" spans="1:9" ht="12.75">
      <c r="A147" s="19"/>
      <c r="B147" s="20" t="s">
        <v>225</v>
      </c>
      <c r="C147" s="21"/>
      <c r="D147" s="21"/>
      <c r="E147" s="22"/>
      <c r="F147" s="22"/>
      <c r="G147" s="12">
        <f>SUM(G146)</f>
        <v>1297269</v>
      </c>
      <c r="H147" s="12">
        <f>SUM(H146)</f>
        <v>636764</v>
      </c>
      <c r="I147" s="13">
        <f t="shared" si="4"/>
        <v>0.49084962332407545</v>
      </c>
    </row>
    <row r="148" spans="1:9" ht="16.5" customHeight="1">
      <c r="A148" s="19"/>
      <c r="B148" s="20" t="s">
        <v>226</v>
      </c>
      <c r="C148" s="20" t="s">
        <v>12</v>
      </c>
      <c r="D148" s="20" t="s">
        <v>218</v>
      </c>
      <c r="E148" s="29" t="s">
        <v>227</v>
      </c>
      <c r="F148" s="29" t="s">
        <v>228</v>
      </c>
      <c r="G148" s="12">
        <v>230545</v>
      </c>
      <c r="H148" s="12">
        <v>113432</v>
      </c>
      <c r="I148" s="13">
        <f t="shared" si="4"/>
        <v>0.49201674293521874</v>
      </c>
    </row>
    <row r="149" spans="1:9" ht="19.5" customHeight="1">
      <c r="A149" s="19"/>
      <c r="B149" s="19"/>
      <c r="C149" s="19"/>
      <c r="D149" s="19"/>
      <c r="E149" s="29" t="s">
        <v>229</v>
      </c>
      <c r="F149" s="29" t="s">
        <v>230</v>
      </c>
      <c r="G149" s="12">
        <v>566000</v>
      </c>
      <c r="H149" s="12">
        <v>283000</v>
      </c>
      <c r="I149" s="13">
        <f t="shared" si="4"/>
        <v>0.5</v>
      </c>
    </row>
    <row r="150" spans="1:9" ht="49.5" customHeight="1">
      <c r="A150" s="19"/>
      <c r="B150" s="19"/>
      <c r="C150" s="19"/>
      <c r="D150" s="19"/>
      <c r="E150" s="29" t="s">
        <v>231</v>
      </c>
      <c r="F150" s="29" t="s">
        <v>232</v>
      </c>
      <c r="G150" s="12">
        <v>599500</v>
      </c>
      <c r="H150" s="12">
        <v>306300</v>
      </c>
      <c r="I150" s="13">
        <f t="shared" si="4"/>
        <v>0.5109257714762302</v>
      </c>
    </row>
    <row r="151" spans="1:9" ht="12.75">
      <c r="A151" s="15"/>
      <c r="B151" s="15"/>
      <c r="C151" s="15"/>
      <c r="D151" s="16" t="s">
        <v>224</v>
      </c>
      <c r="E151" s="17"/>
      <c r="F151" s="17"/>
      <c r="G151" s="18">
        <f>SUM(G148:G150)</f>
        <v>1396045</v>
      </c>
      <c r="H151" s="18">
        <f>SUM(H148:H150)</f>
        <v>702732</v>
      </c>
      <c r="I151" s="13">
        <f t="shared" si="4"/>
        <v>0.5033734585919508</v>
      </c>
    </row>
    <row r="152" spans="1:9" ht="12.75">
      <c r="A152" s="19"/>
      <c r="B152" s="20" t="s">
        <v>233</v>
      </c>
      <c r="C152" s="21"/>
      <c r="D152" s="21"/>
      <c r="E152" s="22"/>
      <c r="F152" s="22"/>
      <c r="G152" s="12">
        <f>SUM(G151)</f>
        <v>1396045</v>
      </c>
      <c r="H152" s="12">
        <f>SUM(H151)</f>
        <v>702732</v>
      </c>
      <c r="I152" s="13">
        <f t="shared" si="4"/>
        <v>0.5033734585919508</v>
      </c>
    </row>
    <row r="153" spans="1:10" ht="19.5">
      <c r="A153" s="19"/>
      <c r="B153" s="20" t="s">
        <v>234</v>
      </c>
      <c r="C153" s="20" t="s">
        <v>12</v>
      </c>
      <c r="D153" s="20" t="s">
        <v>218</v>
      </c>
      <c r="E153" s="29" t="s">
        <v>235</v>
      </c>
      <c r="F153" s="29" t="s">
        <v>236</v>
      </c>
      <c r="G153" s="12">
        <v>1430768</v>
      </c>
      <c r="H153" s="12">
        <v>1430767</v>
      </c>
      <c r="I153" s="13">
        <f t="shared" si="4"/>
        <v>0.9999993010746676</v>
      </c>
      <c r="J153" s="14"/>
    </row>
    <row r="154" spans="1:10" ht="21" customHeight="1">
      <c r="A154" s="19"/>
      <c r="B154" s="19"/>
      <c r="C154" s="19"/>
      <c r="D154" s="19"/>
      <c r="E154" s="29" t="s">
        <v>237</v>
      </c>
      <c r="F154" s="29" t="s">
        <v>236</v>
      </c>
      <c r="G154" s="12">
        <v>1093785</v>
      </c>
      <c r="H154" s="12">
        <v>1093784</v>
      </c>
      <c r="I154" s="13">
        <f t="shared" si="4"/>
        <v>0.9999990857435419</v>
      </c>
      <c r="J154" s="95"/>
    </row>
    <row r="155" spans="1:10" ht="12.75">
      <c r="A155" s="15"/>
      <c r="B155" s="15"/>
      <c r="C155" s="15"/>
      <c r="D155" s="16" t="s">
        <v>224</v>
      </c>
      <c r="E155" s="17"/>
      <c r="F155" s="17"/>
      <c r="G155" s="18">
        <f>SUM(G153:G154)</f>
        <v>2524553</v>
      </c>
      <c r="H155" s="18">
        <f>SUM(H153:H154)</f>
        <v>2524551</v>
      </c>
      <c r="I155" s="13">
        <f t="shared" si="4"/>
        <v>0.9999992077805457</v>
      </c>
      <c r="J155" s="95"/>
    </row>
    <row r="156" spans="1:9" ht="12.75">
      <c r="A156" s="19"/>
      <c r="B156" s="20" t="s">
        <v>238</v>
      </c>
      <c r="C156" s="21"/>
      <c r="D156" s="21"/>
      <c r="E156" s="22"/>
      <c r="F156" s="22"/>
      <c r="G156" s="12">
        <f>SUM(G155)</f>
        <v>2524553</v>
      </c>
      <c r="H156" s="12">
        <f>SUM(H155)</f>
        <v>2524551</v>
      </c>
      <c r="I156" s="13">
        <f t="shared" si="4"/>
        <v>0.9999992077805457</v>
      </c>
    </row>
    <row r="157" spans="1:9" ht="12.75">
      <c r="A157" s="20" t="s">
        <v>239</v>
      </c>
      <c r="B157" s="21"/>
      <c r="C157" s="21"/>
      <c r="D157" s="21"/>
      <c r="E157" s="22"/>
      <c r="F157" s="22"/>
      <c r="G157" s="12">
        <f>SUM(G156,G152,G147)</f>
        <v>5217867</v>
      </c>
      <c r="H157" s="12">
        <f>SUM(H156,H152,H147)</f>
        <v>3864047</v>
      </c>
      <c r="I157" s="13">
        <f t="shared" si="4"/>
        <v>0.7405414894630316</v>
      </c>
    </row>
    <row r="158" spans="1:9" ht="19.5">
      <c r="A158" s="20" t="s">
        <v>240</v>
      </c>
      <c r="B158" s="20" t="s">
        <v>241</v>
      </c>
      <c r="C158" s="20" t="s">
        <v>12</v>
      </c>
      <c r="D158" s="20" t="s">
        <v>218</v>
      </c>
      <c r="E158" s="29" t="s">
        <v>218</v>
      </c>
      <c r="F158" s="29" t="s">
        <v>242</v>
      </c>
      <c r="G158" s="12">
        <v>218654</v>
      </c>
      <c r="H158" s="12">
        <v>109326</v>
      </c>
      <c r="I158" s="13">
        <f t="shared" si="4"/>
        <v>0.49999542656434365</v>
      </c>
    </row>
    <row r="159" spans="1:9" ht="12.75">
      <c r="A159" s="15"/>
      <c r="B159" s="15"/>
      <c r="C159" s="15"/>
      <c r="D159" s="16" t="s">
        <v>224</v>
      </c>
      <c r="E159" s="17"/>
      <c r="F159" s="17"/>
      <c r="G159" s="18">
        <f>SUM(G158)</f>
        <v>218654</v>
      </c>
      <c r="H159" s="18">
        <f>SUM(H158)</f>
        <v>109326</v>
      </c>
      <c r="I159" s="13">
        <f t="shared" si="4"/>
        <v>0.49999542656434365</v>
      </c>
    </row>
    <row r="160" spans="1:11" ht="29.25" customHeight="1">
      <c r="A160" s="19"/>
      <c r="B160" s="19"/>
      <c r="C160" s="19"/>
      <c r="D160" s="20" t="s">
        <v>243</v>
      </c>
      <c r="E160" s="29" t="s">
        <v>244</v>
      </c>
      <c r="F160" s="29" t="s">
        <v>245</v>
      </c>
      <c r="G160" s="12">
        <v>33340</v>
      </c>
      <c r="H160" s="12">
        <v>33340</v>
      </c>
      <c r="I160" s="13">
        <f t="shared" si="4"/>
        <v>1</v>
      </c>
      <c r="K160" s="23"/>
    </row>
    <row r="161" spans="1:10" ht="19.5">
      <c r="A161" s="19"/>
      <c r="B161" s="19"/>
      <c r="C161" s="19"/>
      <c r="D161" s="19"/>
      <c r="E161" s="29" t="s">
        <v>246</v>
      </c>
      <c r="F161" s="29" t="s">
        <v>247</v>
      </c>
      <c r="G161" s="12">
        <v>42000</v>
      </c>
      <c r="H161" s="12">
        <v>42000</v>
      </c>
      <c r="I161" s="13">
        <f t="shared" si="4"/>
        <v>1</v>
      </c>
      <c r="J161" s="14"/>
    </row>
    <row r="162" spans="1:11" ht="29.25">
      <c r="A162" s="19"/>
      <c r="B162" s="19"/>
      <c r="C162" s="19"/>
      <c r="D162" s="19"/>
      <c r="E162" s="29" t="s">
        <v>248</v>
      </c>
      <c r="F162" s="29" t="s">
        <v>249</v>
      </c>
      <c r="G162" s="12">
        <v>60000</v>
      </c>
      <c r="H162" s="12">
        <v>60000</v>
      </c>
      <c r="I162" s="13">
        <f t="shared" si="4"/>
        <v>1</v>
      </c>
      <c r="K162" s="59"/>
    </row>
    <row r="163" spans="1:11" ht="39">
      <c r="A163" s="19"/>
      <c r="B163" s="19"/>
      <c r="C163" s="19"/>
      <c r="D163" s="19"/>
      <c r="E163" s="29" t="s">
        <v>250</v>
      </c>
      <c r="F163" s="29" t="s">
        <v>251</v>
      </c>
      <c r="G163" s="12">
        <v>21000</v>
      </c>
      <c r="H163" s="12">
        <v>21000</v>
      </c>
      <c r="I163" s="13">
        <f t="shared" si="4"/>
        <v>1</v>
      </c>
      <c r="K163" s="59"/>
    </row>
    <row r="164" spans="1:11" ht="28.5" customHeight="1">
      <c r="A164" s="19"/>
      <c r="B164" s="19"/>
      <c r="C164" s="19"/>
      <c r="D164" s="19"/>
      <c r="E164" s="29" t="s">
        <v>203</v>
      </c>
      <c r="F164" s="29" t="s">
        <v>252</v>
      </c>
      <c r="G164" s="12">
        <v>4200</v>
      </c>
      <c r="H164" s="12">
        <v>4200</v>
      </c>
      <c r="I164" s="13">
        <f t="shared" si="4"/>
        <v>1</v>
      </c>
      <c r="K164" s="59"/>
    </row>
    <row r="165" spans="1:9" ht="12.75">
      <c r="A165" s="19"/>
      <c r="B165" s="19"/>
      <c r="C165" s="19"/>
      <c r="D165" s="19"/>
      <c r="E165" s="92" t="s">
        <v>253</v>
      </c>
      <c r="F165" s="29" t="s">
        <v>254</v>
      </c>
      <c r="G165" s="12">
        <v>9000</v>
      </c>
      <c r="H165" s="12">
        <v>9000</v>
      </c>
      <c r="I165" s="13">
        <f t="shared" si="4"/>
        <v>1</v>
      </c>
    </row>
    <row r="166" spans="1:10" ht="37.5" customHeight="1">
      <c r="A166" s="19"/>
      <c r="B166" s="19"/>
      <c r="C166" s="19"/>
      <c r="D166" s="19"/>
      <c r="E166" s="93"/>
      <c r="F166" s="46" t="s">
        <v>255</v>
      </c>
      <c r="G166" s="12">
        <v>4000</v>
      </c>
      <c r="H166" s="12">
        <v>4000</v>
      </c>
      <c r="I166" s="13">
        <f t="shared" si="4"/>
        <v>1</v>
      </c>
      <c r="J166" s="14"/>
    </row>
    <row r="167" spans="1:9" ht="22.5" customHeight="1">
      <c r="A167" s="19"/>
      <c r="B167" s="19"/>
      <c r="C167" s="19"/>
      <c r="D167" s="19"/>
      <c r="E167" s="92" t="s">
        <v>256</v>
      </c>
      <c r="F167" s="46" t="s">
        <v>257</v>
      </c>
      <c r="G167" s="12">
        <v>6700</v>
      </c>
      <c r="H167" s="12">
        <v>6700</v>
      </c>
      <c r="I167" s="13">
        <f t="shared" si="4"/>
        <v>1</v>
      </c>
    </row>
    <row r="168" spans="1:10" ht="48.75">
      <c r="A168" s="19"/>
      <c r="B168" s="19"/>
      <c r="C168" s="19"/>
      <c r="D168" s="19"/>
      <c r="E168" s="93"/>
      <c r="F168" s="11" t="s">
        <v>258</v>
      </c>
      <c r="G168" s="12">
        <v>117600</v>
      </c>
      <c r="H168" s="12">
        <v>58800</v>
      </c>
      <c r="I168" s="13">
        <f t="shared" si="4"/>
        <v>0.5</v>
      </c>
      <c r="J168" s="14"/>
    </row>
    <row r="169" spans="1:9" ht="29.25">
      <c r="A169" s="19"/>
      <c r="B169" s="19"/>
      <c r="C169" s="19"/>
      <c r="D169" s="19"/>
      <c r="E169" s="29" t="s">
        <v>259</v>
      </c>
      <c r="F169" s="29" t="s">
        <v>260</v>
      </c>
      <c r="G169" s="12">
        <v>4160</v>
      </c>
      <c r="H169" s="12">
        <v>4160</v>
      </c>
      <c r="I169" s="13">
        <f t="shared" si="4"/>
        <v>1</v>
      </c>
    </row>
    <row r="170" spans="1:11" ht="40.5" customHeight="1">
      <c r="A170" s="19"/>
      <c r="B170" s="19"/>
      <c r="C170" s="19"/>
      <c r="D170" s="19"/>
      <c r="E170" s="29" t="s">
        <v>261</v>
      </c>
      <c r="F170" s="29" t="s">
        <v>262</v>
      </c>
      <c r="G170" s="12">
        <v>108000</v>
      </c>
      <c r="H170" s="12">
        <v>54000</v>
      </c>
      <c r="I170" s="13">
        <f t="shared" si="4"/>
        <v>0.5</v>
      </c>
      <c r="K170" s="59"/>
    </row>
    <row r="171" spans="1:10" ht="68.25">
      <c r="A171" s="19"/>
      <c r="B171" s="19"/>
      <c r="C171" s="19"/>
      <c r="D171" s="19"/>
      <c r="E171" s="29" t="s">
        <v>263</v>
      </c>
      <c r="F171" s="46" t="s">
        <v>264</v>
      </c>
      <c r="G171" s="12">
        <v>145000</v>
      </c>
      <c r="H171" s="12">
        <v>72500</v>
      </c>
      <c r="I171" s="13">
        <f t="shared" si="4"/>
        <v>0.5</v>
      </c>
      <c r="J171" s="14"/>
    </row>
    <row r="172" spans="1:10" ht="68.25">
      <c r="A172" s="19"/>
      <c r="B172" s="19"/>
      <c r="C172" s="19"/>
      <c r="D172" s="19"/>
      <c r="E172" s="58"/>
      <c r="F172" s="11" t="s">
        <v>265</v>
      </c>
      <c r="G172" s="12">
        <v>145000</v>
      </c>
      <c r="H172" s="12">
        <v>72500</v>
      </c>
      <c r="I172" s="13">
        <f t="shared" si="4"/>
        <v>0.5</v>
      </c>
      <c r="J172" s="14"/>
    </row>
    <row r="173" spans="1:9" ht="39">
      <c r="A173" s="19"/>
      <c r="B173" s="19"/>
      <c r="C173" s="19"/>
      <c r="D173" s="19"/>
      <c r="E173" s="29" t="s">
        <v>266</v>
      </c>
      <c r="F173" s="29" t="s">
        <v>267</v>
      </c>
      <c r="G173" s="12">
        <v>16500</v>
      </c>
      <c r="H173" s="12">
        <v>16500</v>
      </c>
      <c r="I173" s="13">
        <f t="shared" si="4"/>
        <v>1</v>
      </c>
    </row>
    <row r="174" spans="1:10" ht="39.75" customHeight="1">
      <c r="A174" s="19"/>
      <c r="B174" s="19"/>
      <c r="C174" s="19"/>
      <c r="D174" s="19"/>
      <c r="E174" s="29" t="s">
        <v>268</v>
      </c>
      <c r="F174" s="29" t="s">
        <v>269</v>
      </c>
      <c r="G174" s="12">
        <v>120400</v>
      </c>
      <c r="H174" s="12">
        <v>60200</v>
      </c>
      <c r="I174" s="13">
        <f t="shared" si="4"/>
        <v>0.5</v>
      </c>
      <c r="J174" s="14"/>
    </row>
    <row r="175" spans="1:10" ht="29.25">
      <c r="A175" s="19"/>
      <c r="B175" s="19"/>
      <c r="C175" s="19"/>
      <c r="D175" s="19"/>
      <c r="E175" s="29" t="s">
        <v>270</v>
      </c>
      <c r="F175" s="29" t="s">
        <v>271</v>
      </c>
      <c r="G175" s="12">
        <v>16600</v>
      </c>
      <c r="H175" s="12">
        <v>15000</v>
      </c>
      <c r="I175" s="13">
        <f t="shared" si="4"/>
        <v>0.9036144578313253</v>
      </c>
      <c r="J175" s="14"/>
    </row>
    <row r="176" spans="1:9" ht="19.5">
      <c r="A176" s="19"/>
      <c r="B176" s="19"/>
      <c r="C176" s="19"/>
      <c r="D176" s="19"/>
      <c r="E176" s="29" t="s">
        <v>272</v>
      </c>
      <c r="F176" s="29" t="s">
        <v>273</v>
      </c>
      <c r="G176" s="12">
        <v>14000</v>
      </c>
      <c r="H176" s="12">
        <v>14000</v>
      </c>
      <c r="I176" s="13">
        <f t="shared" si="4"/>
        <v>1</v>
      </c>
    </row>
    <row r="177" spans="1:9" ht="19.5">
      <c r="A177" s="19"/>
      <c r="B177" s="19"/>
      <c r="C177" s="19"/>
      <c r="D177" s="19"/>
      <c r="E177" s="29" t="s">
        <v>274</v>
      </c>
      <c r="F177" s="29" t="s">
        <v>275</v>
      </c>
      <c r="G177" s="12">
        <v>21000</v>
      </c>
      <c r="H177" s="12">
        <v>21000</v>
      </c>
      <c r="I177" s="13">
        <f t="shared" si="4"/>
        <v>1</v>
      </c>
    </row>
    <row r="178" spans="1:9" ht="29.25">
      <c r="A178" s="19"/>
      <c r="B178" s="19"/>
      <c r="C178" s="19"/>
      <c r="D178" s="19"/>
      <c r="E178" s="29" t="s">
        <v>276</v>
      </c>
      <c r="F178" s="29" t="s">
        <v>277</v>
      </c>
      <c r="G178" s="12">
        <v>20000</v>
      </c>
      <c r="H178" s="12">
        <v>20000</v>
      </c>
      <c r="I178" s="13">
        <f t="shared" si="4"/>
        <v>1</v>
      </c>
    </row>
    <row r="179" spans="1:9" ht="19.5">
      <c r="A179" s="19"/>
      <c r="B179" s="19"/>
      <c r="C179" s="19"/>
      <c r="D179" s="19"/>
      <c r="E179" s="29" t="s">
        <v>278</v>
      </c>
      <c r="F179" s="29" t="s">
        <v>279</v>
      </c>
      <c r="G179" s="12">
        <v>42000</v>
      </c>
      <c r="H179" s="12">
        <v>42000</v>
      </c>
      <c r="I179" s="13">
        <f t="shared" si="4"/>
        <v>1</v>
      </c>
    </row>
    <row r="180" spans="1:9" ht="29.25">
      <c r="A180" s="19"/>
      <c r="B180" s="19"/>
      <c r="C180" s="19"/>
      <c r="D180" s="19"/>
      <c r="E180" s="29" t="s">
        <v>280</v>
      </c>
      <c r="F180" s="29" t="s">
        <v>281</v>
      </c>
      <c r="G180" s="12">
        <v>4600</v>
      </c>
      <c r="H180" s="12">
        <v>4600</v>
      </c>
      <c r="I180" s="13">
        <f t="shared" si="4"/>
        <v>1</v>
      </c>
    </row>
    <row r="181" spans="1:9" ht="19.5">
      <c r="A181" s="19"/>
      <c r="B181" s="19"/>
      <c r="C181" s="19"/>
      <c r="D181" s="19"/>
      <c r="E181" s="29" t="s">
        <v>282</v>
      </c>
      <c r="F181" s="29" t="s">
        <v>283</v>
      </c>
      <c r="G181" s="12">
        <v>35000</v>
      </c>
      <c r="H181" s="12">
        <v>35000</v>
      </c>
      <c r="I181" s="13">
        <f t="shared" si="4"/>
        <v>1</v>
      </c>
    </row>
    <row r="182" spans="1:9" ht="19.5">
      <c r="A182" s="19"/>
      <c r="B182" s="19"/>
      <c r="C182" s="19"/>
      <c r="D182" s="19"/>
      <c r="E182" s="29" t="s">
        <v>284</v>
      </c>
      <c r="F182" s="29" t="s">
        <v>285</v>
      </c>
      <c r="G182" s="12">
        <v>14000</v>
      </c>
      <c r="H182" s="12">
        <v>14000</v>
      </c>
      <c r="I182" s="13">
        <f t="shared" si="4"/>
        <v>1</v>
      </c>
    </row>
    <row r="183" spans="1:9" ht="19.5">
      <c r="A183" s="19"/>
      <c r="B183" s="19"/>
      <c r="C183" s="19"/>
      <c r="D183" s="19"/>
      <c r="E183" s="28"/>
      <c r="F183" s="29" t="s">
        <v>286</v>
      </c>
      <c r="G183" s="12">
        <v>330000</v>
      </c>
      <c r="H183" s="12">
        <v>0</v>
      </c>
      <c r="I183" s="13">
        <f t="shared" si="4"/>
        <v>0</v>
      </c>
    </row>
    <row r="184" spans="1:9" ht="12.75">
      <c r="A184" s="15"/>
      <c r="B184" s="15"/>
      <c r="C184" s="15"/>
      <c r="D184" s="16" t="s">
        <v>287</v>
      </c>
      <c r="E184" s="17"/>
      <c r="F184" s="17"/>
      <c r="G184" s="18">
        <f>SUM(G160:G183)</f>
        <v>1334100</v>
      </c>
      <c r="H184" s="18">
        <f>SUM(H160:H183)</f>
        <v>684500</v>
      </c>
      <c r="I184" s="13">
        <f t="shared" si="4"/>
        <v>0.513079979012068</v>
      </c>
    </row>
    <row r="185" spans="1:9" ht="12.75">
      <c r="A185" s="19"/>
      <c r="B185" s="20" t="s">
        <v>288</v>
      </c>
      <c r="C185" s="21"/>
      <c r="D185" s="21"/>
      <c r="E185" s="22"/>
      <c r="F185" s="22"/>
      <c r="G185" s="12">
        <f>SUM(G184,G159)</f>
        <v>1552754</v>
      </c>
      <c r="H185" s="12">
        <f>SUM(H184,H159)</f>
        <v>793826</v>
      </c>
      <c r="I185" s="13">
        <f t="shared" si="4"/>
        <v>0.5112374529384565</v>
      </c>
    </row>
    <row r="186" spans="1:9" ht="49.5" customHeight="1">
      <c r="A186" s="19"/>
      <c r="B186" s="20" t="s">
        <v>289</v>
      </c>
      <c r="C186" s="20" t="s">
        <v>12</v>
      </c>
      <c r="D186" s="27" t="s">
        <v>290</v>
      </c>
      <c r="E186" s="29" t="s">
        <v>291</v>
      </c>
      <c r="F186" s="29" t="s">
        <v>292</v>
      </c>
      <c r="G186" s="12">
        <v>10000</v>
      </c>
      <c r="H186" s="12">
        <v>10000</v>
      </c>
      <c r="I186" s="13">
        <f t="shared" si="4"/>
        <v>1</v>
      </c>
    </row>
    <row r="187" spans="1:9" ht="19.5">
      <c r="A187" s="19"/>
      <c r="B187" s="19"/>
      <c r="C187" s="19"/>
      <c r="D187" s="19"/>
      <c r="E187" s="29" t="s">
        <v>293</v>
      </c>
      <c r="F187" s="29" t="s">
        <v>294</v>
      </c>
      <c r="G187" s="12">
        <v>5000</v>
      </c>
      <c r="H187" s="12">
        <v>5000</v>
      </c>
      <c r="I187" s="13">
        <f t="shared" si="4"/>
        <v>1</v>
      </c>
    </row>
    <row r="188" spans="1:9" ht="12.75">
      <c r="A188" s="19"/>
      <c r="B188" s="19"/>
      <c r="C188" s="19"/>
      <c r="D188" s="19"/>
      <c r="E188" s="29" t="s">
        <v>295</v>
      </c>
      <c r="F188" s="29" t="s">
        <v>296</v>
      </c>
      <c r="G188" s="12">
        <v>15000</v>
      </c>
      <c r="H188" s="12">
        <v>15000</v>
      </c>
      <c r="I188" s="13">
        <f t="shared" si="4"/>
        <v>1</v>
      </c>
    </row>
    <row r="189" spans="1:9" ht="19.5">
      <c r="A189" s="19"/>
      <c r="B189" s="19"/>
      <c r="C189" s="19"/>
      <c r="D189" s="19"/>
      <c r="E189" s="29" t="s">
        <v>297</v>
      </c>
      <c r="F189" s="29" t="s">
        <v>298</v>
      </c>
      <c r="G189" s="12">
        <v>10000</v>
      </c>
      <c r="H189" s="12">
        <v>10000</v>
      </c>
      <c r="I189" s="13">
        <f t="shared" si="4"/>
        <v>1</v>
      </c>
    </row>
    <row r="190" spans="1:9" ht="29.25">
      <c r="A190" s="19"/>
      <c r="B190" s="19"/>
      <c r="C190" s="19"/>
      <c r="D190" s="19"/>
      <c r="E190" s="29" t="s">
        <v>299</v>
      </c>
      <c r="F190" s="29" t="s">
        <v>300</v>
      </c>
      <c r="G190" s="12">
        <v>7000</v>
      </c>
      <c r="H190" s="12">
        <v>7000</v>
      </c>
      <c r="I190" s="13">
        <f t="shared" si="4"/>
        <v>1</v>
      </c>
    </row>
    <row r="191" spans="1:9" ht="19.5">
      <c r="A191" s="19"/>
      <c r="B191" s="19"/>
      <c r="C191" s="19"/>
      <c r="D191" s="19"/>
      <c r="E191" s="29" t="s">
        <v>301</v>
      </c>
      <c r="F191" s="29" t="s">
        <v>302</v>
      </c>
      <c r="G191" s="12">
        <v>20000</v>
      </c>
      <c r="H191" s="12">
        <v>20000</v>
      </c>
      <c r="I191" s="13">
        <f t="shared" si="4"/>
        <v>1</v>
      </c>
    </row>
    <row r="192" spans="1:9" ht="39">
      <c r="A192" s="19"/>
      <c r="B192" s="19"/>
      <c r="C192" s="19"/>
      <c r="D192" s="19"/>
      <c r="E192" s="29" t="s">
        <v>303</v>
      </c>
      <c r="F192" s="29" t="s">
        <v>304</v>
      </c>
      <c r="G192" s="12">
        <v>20000</v>
      </c>
      <c r="H192" s="12">
        <v>20000</v>
      </c>
      <c r="I192" s="13">
        <f t="shared" si="4"/>
        <v>1</v>
      </c>
    </row>
    <row r="193" spans="1:9" ht="22.5" customHeight="1">
      <c r="A193" s="19"/>
      <c r="B193" s="19"/>
      <c r="C193" s="19"/>
      <c r="D193" s="19"/>
      <c r="E193" s="29" t="s">
        <v>305</v>
      </c>
      <c r="F193" s="29" t="s">
        <v>306</v>
      </c>
      <c r="G193" s="12">
        <v>3210</v>
      </c>
      <c r="H193" s="12">
        <v>3210</v>
      </c>
      <c r="I193" s="13">
        <f t="shared" si="4"/>
        <v>1</v>
      </c>
    </row>
    <row r="194" spans="1:9" ht="19.5">
      <c r="A194" s="19"/>
      <c r="B194" s="19"/>
      <c r="C194" s="19"/>
      <c r="D194" s="19"/>
      <c r="E194" s="29" t="s">
        <v>307</v>
      </c>
      <c r="F194" s="29" t="s">
        <v>308</v>
      </c>
      <c r="G194" s="12">
        <v>3300</v>
      </c>
      <c r="H194" s="12">
        <v>3300</v>
      </c>
      <c r="I194" s="13">
        <f t="shared" si="4"/>
        <v>1</v>
      </c>
    </row>
    <row r="195" spans="1:9" ht="19.5">
      <c r="A195" s="19"/>
      <c r="B195" s="19"/>
      <c r="C195" s="19"/>
      <c r="D195" s="19"/>
      <c r="E195" s="29" t="s">
        <v>309</v>
      </c>
      <c r="F195" s="29" t="s">
        <v>310</v>
      </c>
      <c r="G195" s="12">
        <v>8000</v>
      </c>
      <c r="H195" s="12">
        <v>8000</v>
      </c>
      <c r="I195" s="13">
        <f t="shared" si="4"/>
        <v>1</v>
      </c>
    </row>
    <row r="196" spans="1:9" ht="49.5" customHeight="1">
      <c r="A196" s="19"/>
      <c r="B196" s="19"/>
      <c r="C196" s="19"/>
      <c r="D196" s="19"/>
      <c r="E196" s="29" t="s">
        <v>311</v>
      </c>
      <c r="F196" s="29" t="s">
        <v>312</v>
      </c>
      <c r="G196" s="12">
        <v>4344</v>
      </c>
      <c r="H196" s="12">
        <v>4344</v>
      </c>
      <c r="I196" s="13">
        <f t="shared" si="4"/>
        <v>1</v>
      </c>
    </row>
    <row r="197" spans="1:9" ht="29.25">
      <c r="A197" s="19"/>
      <c r="B197" s="19"/>
      <c r="C197" s="19"/>
      <c r="D197" s="19"/>
      <c r="E197" s="29" t="s">
        <v>313</v>
      </c>
      <c r="F197" s="29" t="s">
        <v>314</v>
      </c>
      <c r="G197" s="12">
        <v>8000</v>
      </c>
      <c r="H197" s="12">
        <v>8000</v>
      </c>
      <c r="I197" s="13">
        <f t="shared" si="4"/>
        <v>1</v>
      </c>
    </row>
    <row r="198" spans="1:9" ht="19.5">
      <c r="A198" s="19"/>
      <c r="B198" s="19"/>
      <c r="C198" s="19"/>
      <c r="D198" s="19"/>
      <c r="E198" s="29" t="s">
        <v>315</v>
      </c>
      <c r="F198" s="29" t="s">
        <v>316</v>
      </c>
      <c r="G198" s="12">
        <v>8000</v>
      </c>
      <c r="H198" s="12">
        <v>8000</v>
      </c>
      <c r="I198" s="13">
        <f t="shared" si="4"/>
        <v>1</v>
      </c>
    </row>
    <row r="199" spans="1:9" ht="19.5">
      <c r="A199" s="19"/>
      <c r="B199" s="19"/>
      <c r="C199" s="19"/>
      <c r="D199" s="19"/>
      <c r="E199" s="29" t="s">
        <v>317</v>
      </c>
      <c r="F199" s="29" t="s">
        <v>318</v>
      </c>
      <c r="G199" s="12">
        <v>500</v>
      </c>
      <c r="H199" s="12">
        <v>500</v>
      </c>
      <c r="I199" s="13">
        <f t="shared" si="4"/>
        <v>1</v>
      </c>
    </row>
    <row r="200" spans="1:9" ht="12.75">
      <c r="A200" s="19"/>
      <c r="B200" s="19"/>
      <c r="C200" s="19"/>
      <c r="D200" s="19"/>
      <c r="E200" s="58"/>
      <c r="F200" s="46" t="s">
        <v>319</v>
      </c>
      <c r="G200" s="12">
        <v>1200</v>
      </c>
      <c r="H200" s="12">
        <v>1200</v>
      </c>
      <c r="I200" s="13">
        <f t="shared" si="4"/>
        <v>1</v>
      </c>
    </row>
    <row r="201" spans="1:9" ht="12.75" customHeight="1">
      <c r="A201" s="19"/>
      <c r="B201" s="19"/>
      <c r="C201" s="19"/>
      <c r="D201" s="19"/>
      <c r="E201" s="58"/>
      <c r="F201" s="46" t="s">
        <v>320</v>
      </c>
      <c r="G201" s="12">
        <v>5000</v>
      </c>
      <c r="H201" s="12">
        <v>5000</v>
      </c>
      <c r="I201" s="13">
        <f t="shared" si="4"/>
        <v>1</v>
      </c>
    </row>
    <row r="202" spans="1:9" ht="19.5">
      <c r="A202" s="19"/>
      <c r="B202" s="19"/>
      <c r="C202" s="19"/>
      <c r="D202" s="19"/>
      <c r="E202" s="29" t="s">
        <v>321</v>
      </c>
      <c r="F202" s="29" t="s">
        <v>322</v>
      </c>
      <c r="G202" s="12">
        <v>5100</v>
      </c>
      <c r="H202" s="12">
        <v>5100</v>
      </c>
      <c r="I202" s="13">
        <f t="shared" si="4"/>
        <v>1</v>
      </c>
    </row>
    <row r="203" spans="1:9" ht="20.25" customHeight="1">
      <c r="A203" s="19"/>
      <c r="B203" s="19"/>
      <c r="C203" s="19"/>
      <c r="D203" s="19"/>
      <c r="E203" s="29" t="s">
        <v>72</v>
      </c>
      <c r="F203" s="29" t="s">
        <v>323</v>
      </c>
      <c r="G203" s="12">
        <v>3500</v>
      </c>
      <c r="H203" s="12">
        <v>3500</v>
      </c>
      <c r="I203" s="13">
        <f aca="true" t="shared" si="5" ref="I203:I240">H203/G203</f>
        <v>1</v>
      </c>
    </row>
    <row r="204" spans="1:10" ht="25.5" customHeight="1">
      <c r="A204" s="19"/>
      <c r="B204" s="19"/>
      <c r="C204" s="19"/>
      <c r="D204" s="19"/>
      <c r="E204" s="92" t="s">
        <v>41</v>
      </c>
      <c r="F204" s="29" t="s">
        <v>324</v>
      </c>
      <c r="G204" s="12">
        <v>3600</v>
      </c>
      <c r="H204" s="12">
        <v>3600</v>
      </c>
      <c r="I204" s="13">
        <f t="shared" si="5"/>
        <v>1</v>
      </c>
      <c r="J204" s="14"/>
    </row>
    <row r="205" spans="1:9" ht="13.5" customHeight="1">
      <c r="A205" s="19"/>
      <c r="B205" s="19"/>
      <c r="C205" s="19"/>
      <c r="D205" s="19"/>
      <c r="E205" s="93"/>
      <c r="F205" s="46" t="s">
        <v>325</v>
      </c>
      <c r="G205" s="12">
        <v>10000</v>
      </c>
      <c r="H205" s="12">
        <v>10000</v>
      </c>
      <c r="I205" s="13">
        <f t="shared" si="5"/>
        <v>1</v>
      </c>
    </row>
    <row r="206" spans="1:9" ht="19.5">
      <c r="A206" s="19"/>
      <c r="B206" s="19"/>
      <c r="C206" s="19"/>
      <c r="D206" s="19"/>
      <c r="E206" s="29" t="s">
        <v>326</v>
      </c>
      <c r="F206" s="29" t="s">
        <v>327</v>
      </c>
      <c r="G206" s="12">
        <v>1500</v>
      </c>
      <c r="H206" s="12">
        <v>1500</v>
      </c>
      <c r="I206" s="13">
        <f t="shared" si="5"/>
        <v>1</v>
      </c>
    </row>
    <row r="207" spans="1:9" ht="19.5">
      <c r="A207" s="19"/>
      <c r="B207" s="19"/>
      <c r="C207" s="19"/>
      <c r="D207" s="19"/>
      <c r="E207" s="89" t="s">
        <v>328</v>
      </c>
      <c r="F207" s="46" t="s">
        <v>329</v>
      </c>
      <c r="G207" s="12">
        <v>5000</v>
      </c>
      <c r="H207" s="12">
        <v>5000</v>
      </c>
      <c r="I207" s="13">
        <f t="shared" si="5"/>
        <v>1</v>
      </c>
    </row>
    <row r="208" spans="1:9" ht="12.75">
      <c r="A208" s="19"/>
      <c r="B208" s="19"/>
      <c r="C208" s="19"/>
      <c r="D208" s="19"/>
      <c r="E208" s="91"/>
      <c r="F208" s="46" t="s">
        <v>330</v>
      </c>
      <c r="G208" s="12">
        <v>3600</v>
      </c>
      <c r="H208" s="12">
        <v>3600</v>
      </c>
      <c r="I208" s="13">
        <f t="shared" si="5"/>
        <v>1</v>
      </c>
    </row>
    <row r="209" spans="1:9" ht="20.25" customHeight="1">
      <c r="A209" s="19"/>
      <c r="B209" s="19"/>
      <c r="C209" s="19"/>
      <c r="D209" s="19"/>
      <c r="E209" s="29" t="s">
        <v>331</v>
      </c>
      <c r="F209" s="11" t="s">
        <v>332</v>
      </c>
      <c r="G209" s="12">
        <v>5000</v>
      </c>
      <c r="H209" s="12">
        <v>5000</v>
      </c>
      <c r="I209" s="13">
        <f t="shared" si="5"/>
        <v>1</v>
      </c>
    </row>
    <row r="210" spans="1:9" ht="18.75" customHeight="1">
      <c r="A210" s="19"/>
      <c r="B210" s="19"/>
      <c r="C210" s="19"/>
      <c r="D210" s="19"/>
      <c r="E210" s="29" t="s">
        <v>333</v>
      </c>
      <c r="F210" s="46" t="s">
        <v>334</v>
      </c>
      <c r="G210" s="12">
        <v>22546</v>
      </c>
      <c r="H210" s="12">
        <v>22546</v>
      </c>
      <c r="I210" s="13">
        <f t="shared" si="5"/>
        <v>1</v>
      </c>
    </row>
    <row r="211" spans="1:9" ht="19.5">
      <c r="A211" s="19"/>
      <c r="B211" s="19"/>
      <c r="C211" s="19"/>
      <c r="D211" s="19"/>
      <c r="E211" s="58"/>
      <c r="F211" s="11" t="s">
        <v>335</v>
      </c>
      <c r="G211" s="12">
        <v>4000</v>
      </c>
      <c r="H211" s="12">
        <v>4000</v>
      </c>
      <c r="I211" s="13">
        <f t="shared" si="5"/>
        <v>1</v>
      </c>
    </row>
    <row r="212" spans="1:9" ht="19.5">
      <c r="A212" s="19"/>
      <c r="B212" s="19"/>
      <c r="C212" s="19"/>
      <c r="D212" s="19"/>
      <c r="E212" s="29" t="s">
        <v>336</v>
      </c>
      <c r="F212" s="46" t="s">
        <v>337</v>
      </c>
      <c r="G212" s="12">
        <v>12000</v>
      </c>
      <c r="H212" s="12">
        <v>12000</v>
      </c>
      <c r="I212" s="13">
        <f t="shared" si="5"/>
        <v>1</v>
      </c>
    </row>
    <row r="213" spans="1:9" ht="29.25">
      <c r="A213" s="19"/>
      <c r="B213" s="19"/>
      <c r="C213" s="19"/>
      <c r="D213" s="19"/>
      <c r="E213" s="58"/>
      <c r="F213" s="46" t="s">
        <v>338</v>
      </c>
      <c r="G213" s="12">
        <v>18500</v>
      </c>
      <c r="H213" s="12">
        <v>18500</v>
      </c>
      <c r="I213" s="13">
        <f t="shared" si="5"/>
        <v>1</v>
      </c>
    </row>
    <row r="214" spans="1:9" ht="19.5">
      <c r="A214" s="19"/>
      <c r="B214" s="19"/>
      <c r="C214" s="19"/>
      <c r="D214" s="19"/>
      <c r="E214" s="29" t="s">
        <v>274</v>
      </c>
      <c r="F214" s="46" t="s">
        <v>339</v>
      </c>
      <c r="G214" s="12">
        <v>3500</v>
      </c>
      <c r="H214" s="12">
        <v>3500</v>
      </c>
      <c r="I214" s="13">
        <f t="shared" si="5"/>
        <v>1</v>
      </c>
    </row>
    <row r="215" spans="1:9" ht="29.25">
      <c r="A215" s="19"/>
      <c r="B215" s="19"/>
      <c r="C215" s="19"/>
      <c r="D215" s="19"/>
      <c r="E215" s="58"/>
      <c r="F215" s="46" t="s">
        <v>340</v>
      </c>
      <c r="G215" s="12">
        <v>3500</v>
      </c>
      <c r="H215" s="12">
        <v>3500</v>
      </c>
      <c r="I215" s="13">
        <f t="shared" si="5"/>
        <v>1</v>
      </c>
    </row>
    <row r="216" spans="1:9" ht="48.75">
      <c r="A216" s="19"/>
      <c r="B216" s="19"/>
      <c r="C216" s="19"/>
      <c r="D216" s="19"/>
      <c r="E216" s="58"/>
      <c r="F216" s="46" t="s">
        <v>341</v>
      </c>
      <c r="G216" s="12">
        <v>2400</v>
      </c>
      <c r="H216" s="12">
        <v>2400</v>
      </c>
      <c r="I216" s="13">
        <f t="shared" si="5"/>
        <v>1</v>
      </c>
    </row>
    <row r="217" spans="1:9" ht="30.75" customHeight="1">
      <c r="A217" s="19"/>
      <c r="B217" s="19"/>
      <c r="C217" s="19"/>
      <c r="D217" s="19"/>
      <c r="E217" s="58"/>
      <c r="F217" s="46" t="s">
        <v>342</v>
      </c>
      <c r="G217" s="12">
        <v>3000</v>
      </c>
      <c r="H217" s="12">
        <v>3000</v>
      </c>
      <c r="I217" s="13">
        <f t="shared" si="5"/>
        <v>1</v>
      </c>
    </row>
    <row r="218" spans="1:9" ht="19.5">
      <c r="A218" s="19"/>
      <c r="B218" s="19"/>
      <c r="C218" s="19"/>
      <c r="D218" s="19"/>
      <c r="E218" s="29" t="s">
        <v>343</v>
      </c>
      <c r="F218" s="11" t="s">
        <v>344</v>
      </c>
      <c r="G218" s="12">
        <v>6000</v>
      </c>
      <c r="H218" s="12">
        <v>6000</v>
      </c>
      <c r="I218" s="13">
        <f t="shared" si="5"/>
        <v>1</v>
      </c>
    </row>
    <row r="219" spans="1:9" ht="21" customHeight="1">
      <c r="A219" s="19"/>
      <c r="B219" s="19"/>
      <c r="C219" s="19"/>
      <c r="D219" s="19"/>
      <c r="E219" s="29" t="s">
        <v>345</v>
      </c>
      <c r="F219" s="29" t="s">
        <v>346</v>
      </c>
      <c r="G219" s="12">
        <v>11700</v>
      </c>
      <c r="H219" s="12">
        <v>11700</v>
      </c>
      <c r="I219" s="13">
        <f t="shared" si="5"/>
        <v>1</v>
      </c>
    </row>
    <row r="220" spans="1:9" ht="58.5">
      <c r="A220" s="19"/>
      <c r="B220" s="19"/>
      <c r="C220" s="19"/>
      <c r="D220" s="19"/>
      <c r="E220" s="29" t="s">
        <v>347</v>
      </c>
      <c r="F220" s="29" t="s">
        <v>348</v>
      </c>
      <c r="G220" s="12">
        <v>7000</v>
      </c>
      <c r="H220" s="12">
        <v>7000</v>
      </c>
      <c r="I220" s="13">
        <f t="shared" si="5"/>
        <v>1</v>
      </c>
    </row>
    <row r="221" spans="1:9" ht="12.75">
      <c r="A221" s="15"/>
      <c r="B221" s="15"/>
      <c r="C221" s="15"/>
      <c r="D221" s="16" t="s">
        <v>349</v>
      </c>
      <c r="E221" s="17"/>
      <c r="F221" s="17"/>
      <c r="G221" s="18">
        <f>SUM(G186:G220)</f>
        <v>260000</v>
      </c>
      <c r="H221" s="18">
        <f>SUM(H186:H220)</f>
        <v>260000</v>
      </c>
      <c r="I221" s="13">
        <f t="shared" si="5"/>
        <v>1</v>
      </c>
    </row>
    <row r="222" spans="1:9" ht="39">
      <c r="A222" s="19"/>
      <c r="B222" s="19"/>
      <c r="C222" s="19"/>
      <c r="D222" s="27" t="s">
        <v>21</v>
      </c>
      <c r="E222" s="28" t="s">
        <v>78</v>
      </c>
      <c r="F222" s="29" t="s">
        <v>79</v>
      </c>
      <c r="G222" s="12">
        <v>260000</v>
      </c>
      <c r="H222" s="12">
        <v>260000</v>
      </c>
      <c r="I222" s="13">
        <f t="shared" si="5"/>
        <v>1</v>
      </c>
    </row>
    <row r="223" spans="1:9" ht="29.25">
      <c r="A223" s="19"/>
      <c r="B223" s="19"/>
      <c r="C223" s="19"/>
      <c r="D223" s="19"/>
      <c r="E223" s="28" t="s">
        <v>78</v>
      </c>
      <c r="F223" s="29" t="s">
        <v>350</v>
      </c>
      <c r="G223" s="12">
        <v>13500</v>
      </c>
      <c r="H223" s="12">
        <v>13500</v>
      </c>
      <c r="I223" s="13">
        <f t="shared" si="5"/>
        <v>1</v>
      </c>
    </row>
    <row r="224" spans="1:9" ht="29.25">
      <c r="A224" s="19"/>
      <c r="B224" s="19"/>
      <c r="C224" s="19"/>
      <c r="D224" s="19"/>
      <c r="E224" s="28" t="s">
        <v>78</v>
      </c>
      <c r="F224" s="29" t="s">
        <v>351</v>
      </c>
      <c r="G224" s="12">
        <v>4010</v>
      </c>
      <c r="H224" s="12">
        <v>4010</v>
      </c>
      <c r="I224" s="13">
        <f t="shared" si="5"/>
        <v>1</v>
      </c>
    </row>
    <row r="225" spans="1:9" ht="29.25">
      <c r="A225" s="19"/>
      <c r="B225" s="19"/>
      <c r="C225" s="19"/>
      <c r="D225" s="19"/>
      <c r="E225" s="28" t="s">
        <v>78</v>
      </c>
      <c r="F225" s="29" t="s">
        <v>352</v>
      </c>
      <c r="G225" s="12">
        <v>6800</v>
      </c>
      <c r="H225" s="12">
        <v>6800</v>
      </c>
      <c r="I225" s="13">
        <f t="shared" si="5"/>
        <v>1</v>
      </c>
    </row>
    <row r="226" spans="1:9" ht="12.75">
      <c r="A226" s="15"/>
      <c r="B226" s="15"/>
      <c r="C226" s="15"/>
      <c r="D226" s="16" t="s">
        <v>24</v>
      </c>
      <c r="E226" s="17"/>
      <c r="F226" s="17"/>
      <c r="G226" s="18">
        <f>SUM(G222:G225)</f>
        <v>284310</v>
      </c>
      <c r="H226" s="18">
        <f>SUM(H222:H225)</f>
        <v>284310</v>
      </c>
      <c r="I226" s="13">
        <f t="shared" si="5"/>
        <v>1</v>
      </c>
    </row>
    <row r="227" spans="1:9" ht="30" customHeight="1">
      <c r="A227" s="19"/>
      <c r="B227" s="19"/>
      <c r="C227" s="19"/>
      <c r="D227" s="20" t="s">
        <v>218</v>
      </c>
      <c r="E227" s="29" t="s">
        <v>229</v>
      </c>
      <c r="F227" s="46" t="s">
        <v>353</v>
      </c>
      <c r="G227" s="12">
        <v>7200</v>
      </c>
      <c r="H227" s="12">
        <v>7200</v>
      </c>
      <c r="I227" s="13">
        <f t="shared" si="5"/>
        <v>1</v>
      </c>
    </row>
    <row r="228" spans="1:9" ht="19.5">
      <c r="A228" s="19"/>
      <c r="B228" s="19"/>
      <c r="C228" s="19"/>
      <c r="D228" s="19"/>
      <c r="E228" s="29"/>
      <c r="F228" s="46" t="s">
        <v>354</v>
      </c>
      <c r="G228" s="12">
        <v>60000</v>
      </c>
      <c r="H228" s="12">
        <v>30000</v>
      </c>
      <c r="I228" s="13">
        <f t="shared" si="5"/>
        <v>0.5</v>
      </c>
    </row>
    <row r="229" spans="1:9" ht="19.5">
      <c r="A229" s="19"/>
      <c r="B229" s="19"/>
      <c r="C229" s="19"/>
      <c r="D229" s="19"/>
      <c r="E229" s="29" t="s">
        <v>355</v>
      </c>
      <c r="F229" s="46" t="s">
        <v>356</v>
      </c>
      <c r="G229" s="12">
        <v>36870</v>
      </c>
      <c r="H229" s="12">
        <v>11550</v>
      </c>
      <c r="I229" s="13">
        <f t="shared" si="5"/>
        <v>0.3132628152969894</v>
      </c>
    </row>
    <row r="230" spans="1:9" ht="19.5">
      <c r="A230" s="19"/>
      <c r="B230" s="19"/>
      <c r="C230" s="19"/>
      <c r="D230" s="19"/>
      <c r="E230" s="29" t="s">
        <v>357</v>
      </c>
      <c r="F230" s="46" t="s">
        <v>358</v>
      </c>
      <c r="G230" s="12">
        <v>23100</v>
      </c>
      <c r="H230" s="12">
        <v>18435</v>
      </c>
      <c r="I230" s="13">
        <f t="shared" si="5"/>
        <v>0.798051948051948</v>
      </c>
    </row>
    <row r="231" spans="1:9" ht="12.75">
      <c r="A231" s="15"/>
      <c r="B231" s="15"/>
      <c r="C231" s="15"/>
      <c r="D231" s="16" t="s">
        <v>224</v>
      </c>
      <c r="E231" s="17"/>
      <c r="F231" s="31"/>
      <c r="G231" s="18">
        <f>SUM(G227:G230)</f>
        <v>127170</v>
      </c>
      <c r="H231" s="18">
        <f>SUM(H227:H230)</f>
        <v>67185</v>
      </c>
      <c r="I231" s="13">
        <f t="shared" si="5"/>
        <v>0.5283085633404104</v>
      </c>
    </row>
    <row r="232" spans="1:9" ht="14.25" customHeight="1">
      <c r="A232" s="19"/>
      <c r="B232" s="19"/>
      <c r="C232" s="19"/>
      <c r="D232" s="20" t="s">
        <v>54</v>
      </c>
      <c r="E232" s="29" t="s">
        <v>359</v>
      </c>
      <c r="F232" s="29" t="s">
        <v>360</v>
      </c>
      <c r="G232" s="12">
        <v>9900</v>
      </c>
      <c r="H232" s="12"/>
      <c r="I232" s="13">
        <f t="shared" si="5"/>
        <v>0</v>
      </c>
    </row>
    <row r="233" spans="1:9" ht="12.75">
      <c r="A233" s="15"/>
      <c r="B233" s="15"/>
      <c r="C233" s="15"/>
      <c r="D233" s="16" t="s">
        <v>57</v>
      </c>
      <c r="E233" s="17"/>
      <c r="F233" s="17"/>
      <c r="G233" s="18">
        <f>SUM(G232)</f>
        <v>9900</v>
      </c>
      <c r="H233" s="18">
        <f>SUM(H232)</f>
        <v>0</v>
      </c>
      <c r="I233" s="13">
        <f t="shared" si="5"/>
        <v>0</v>
      </c>
    </row>
    <row r="234" spans="1:9" ht="12.75">
      <c r="A234" s="19"/>
      <c r="B234" s="20" t="s">
        <v>361</v>
      </c>
      <c r="C234" s="21"/>
      <c r="D234" s="21"/>
      <c r="E234" s="22"/>
      <c r="F234" s="22"/>
      <c r="G234" s="12">
        <f>SUM(G233,G231,G226,G221)</f>
        <v>681380</v>
      </c>
      <c r="H234" s="12">
        <f>SUM(H233,H231,H226,H221)</f>
        <v>611495</v>
      </c>
      <c r="I234" s="13">
        <f t="shared" si="5"/>
        <v>0.8974360855910065</v>
      </c>
    </row>
    <row r="235" spans="1:9" ht="12.75">
      <c r="A235" s="20" t="s">
        <v>362</v>
      </c>
      <c r="B235" s="21"/>
      <c r="C235" s="21"/>
      <c r="D235" s="21"/>
      <c r="E235" s="22"/>
      <c r="F235" s="22"/>
      <c r="G235" s="12">
        <f>SUM(G234,G185)</f>
        <v>2234134</v>
      </c>
      <c r="H235" s="12">
        <f>SUM(H234,H185)</f>
        <v>1405321</v>
      </c>
      <c r="I235" s="13">
        <f t="shared" si="5"/>
        <v>0.6290226996232097</v>
      </c>
    </row>
    <row r="236" spans="1:11" ht="39.75" customHeight="1">
      <c r="A236" s="20" t="s">
        <v>363</v>
      </c>
      <c r="B236" s="20" t="s">
        <v>364</v>
      </c>
      <c r="C236" s="20" t="s">
        <v>12</v>
      </c>
      <c r="D236" s="20" t="s">
        <v>36</v>
      </c>
      <c r="E236" s="29" t="s">
        <v>435</v>
      </c>
      <c r="F236" s="28" t="s">
        <v>436</v>
      </c>
      <c r="G236" s="12">
        <v>84568</v>
      </c>
      <c r="H236" s="12">
        <v>50741</v>
      </c>
      <c r="I236" s="13">
        <f t="shared" si="5"/>
        <v>0.6000023649607417</v>
      </c>
      <c r="J236" s="1">
        <v>-50741</v>
      </c>
      <c r="K236" s="59"/>
    </row>
    <row r="237" spans="1:9" ht="12.75">
      <c r="A237" s="15"/>
      <c r="B237" s="15"/>
      <c r="C237" s="15"/>
      <c r="D237" s="16" t="s">
        <v>53</v>
      </c>
      <c r="E237" s="17"/>
      <c r="F237" s="17"/>
      <c r="G237" s="18">
        <f aca="true" t="shared" si="6" ref="G237:H239">SUM(G236)</f>
        <v>84568</v>
      </c>
      <c r="H237" s="18">
        <f t="shared" si="6"/>
        <v>50741</v>
      </c>
      <c r="I237" s="13">
        <f t="shared" si="5"/>
        <v>0.6000023649607417</v>
      </c>
    </row>
    <row r="238" spans="1:11" ht="12.75">
      <c r="A238" s="19"/>
      <c r="B238" s="20" t="s">
        <v>365</v>
      </c>
      <c r="C238" s="21"/>
      <c r="D238" s="21"/>
      <c r="E238" s="22"/>
      <c r="F238" s="22"/>
      <c r="G238" s="12">
        <f t="shared" si="6"/>
        <v>84568</v>
      </c>
      <c r="H238" s="12">
        <f t="shared" si="6"/>
        <v>50741</v>
      </c>
      <c r="I238" s="13">
        <f t="shared" si="5"/>
        <v>0.6000023649607417</v>
      </c>
      <c r="K238" s="59"/>
    </row>
    <row r="239" spans="1:11" ht="12.75">
      <c r="A239" s="20" t="s">
        <v>366</v>
      </c>
      <c r="B239" s="21"/>
      <c r="C239" s="21"/>
      <c r="D239" s="21"/>
      <c r="E239" s="22"/>
      <c r="F239" s="22"/>
      <c r="G239" s="12">
        <f t="shared" si="6"/>
        <v>84568</v>
      </c>
      <c r="H239" s="12">
        <f t="shared" si="6"/>
        <v>50741</v>
      </c>
      <c r="I239" s="13">
        <f t="shared" si="5"/>
        <v>0.6000023649607417</v>
      </c>
      <c r="K239" s="59"/>
    </row>
    <row r="240" spans="1:11" ht="23.25" customHeight="1">
      <c r="A240" s="20" t="s">
        <v>367</v>
      </c>
      <c r="B240" s="20" t="s">
        <v>368</v>
      </c>
      <c r="C240" s="64" t="s">
        <v>12</v>
      </c>
      <c r="D240" s="66" t="s">
        <v>369</v>
      </c>
      <c r="E240" s="28" t="s">
        <v>370</v>
      </c>
      <c r="F240" s="28" t="s">
        <v>371</v>
      </c>
      <c r="G240" s="12">
        <v>1130000</v>
      </c>
      <c r="H240" s="12">
        <v>560000</v>
      </c>
      <c r="I240" s="13">
        <f t="shared" si="5"/>
        <v>0.49557522123893805</v>
      </c>
      <c r="J240" s="67"/>
      <c r="K240" s="68"/>
    </row>
    <row r="241" spans="1:10" ht="33.75" customHeight="1">
      <c r="A241" s="10"/>
      <c r="B241" s="10"/>
      <c r="C241" s="69">
        <v>619</v>
      </c>
      <c r="D241" s="64" t="s">
        <v>369</v>
      </c>
      <c r="E241" s="86" t="s">
        <v>370</v>
      </c>
      <c r="F241" s="61" t="s">
        <v>372</v>
      </c>
      <c r="G241" s="12">
        <f>800000+730000</f>
        <v>1530000</v>
      </c>
      <c r="H241" s="12">
        <v>115929</v>
      </c>
      <c r="I241" s="13"/>
      <c r="J241" s="14"/>
    </row>
    <row r="242" spans="1:10" ht="12.75">
      <c r="A242" s="15"/>
      <c r="B242" s="15"/>
      <c r="C242" s="96" t="s">
        <v>373</v>
      </c>
      <c r="D242" s="97"/>
      <c r="E242" s="97"/>
      <c r="F242" s="98"/>
      <c r="G242" s="18">
        <f>SUM(G240:G241)</f>
        <v>2660000</v>
      </c>
      <c r="H242" s="18">
        <f>SUM(H240:H241)</f>
        <v>675929</v>
      </c>
      <c r="I242" s="13">
        <f>H242/G242</f>
        <v>0.25410864661654137</v>
      </c>
      <c r="J242" s="14"/>
    </row>
    <row r="243" spans="1:10" ht="12.75">
      <c r="A243" s="19"/>
      <c r="B243" s="20" t="s">
        <v>374</v>
      </c>
      <c r="C243" s="70"/>
      <c r="D243" s="70"/>
      <c r="E243" s="71"/>
      <c r="F243" s="71"/>
      <c r="G243" s="12">
        <f>SUM(G242)</f>
        <v>2660000</v>
      </c>
      <c r="H243" s="12">
        <f>SUM(H242)</f>
        <v>675929</v>
      </c>
      <c r="I243" s="13">
        <f>H243/G243</f>
        <v>0.25410864661654137</v>
      </c>
      <c r="J243" s="14"/>
    </row>
    <row r="244" spans="1:10" ht="39">
      <c r="A244" s="19"/>
      <c r="B244" s="20" t="s">
        <v>375</v>
      </c>
      <c r="C244" s="64" t="s">
        <v>12</v>
      </c>
      <c r="D244" s="64" t="s">
        <v>369</v>
      </c>
      <c r="E244" s="72" t="s">
        <v>376</v>
      </c>
      <c r="F244" s="28" t="s">
        <v>377</v>
      </c>
      <c r="G244" s="12">
        <v>200000</v>
      </c>
      <c r="H244" s="12">
        <v>100000</v>
      </c>
      <c r="I244" s="13">
        <f>H244/G244</f>
        <v>0.5</v>
      </c>
      <c r="J244" s="14"/>
    </row>
    <row r="245" spans="1:10" ht="39">
      <c r="A245" s="19"/>
      <c r="B245" s="10"/>
      <c r="C245" s="69">
        <v>283</v>
      </c>
      <c r="D245" s="64" t="s">
        <v>369</v>
      </c>
      <c r="E245" s="73" t="s">
        <v>378</v>
      </c>
      <c r="F245" s="74" t="s">
        <v>379</v>
      </c>
      <c r="G245" s="12">
        <v>303755</v>
      </c>
      <c r="H245" s="12">
        <v>165640</v>
      </c>
      <c r="I245" s="13"/>
      <c r="J245" s="14"/>
    </row>
    <row r="246" spans="1:9" ht="12.75">
      <c r="A246" s="15"/>
      <c r="B246" s="15"/>
      <c r="C246" s="62"/>
      <c r="D246" s="62" t="s">
        <v>373</v>
      </c>
      <c r="E246" s="75"/>
      <c r="F246" s="75"/>
      <c r="G246" s="18">
        <f>SUM(G244:G245)</f>
        <v>503755</v>
      </c>
      <c r="H246" s="18">
        <f>SUM(H244:H245)</f>
        <v>265640</v>
      </c>
      <c r="I246" s="13">
        <f aca="true" t="shared" si="7" ref="I246:I256">H246/G246</f>
        <v>0.5273198280910363</v>
      </c>
    </row>
    <row r="247" spans="1:9" ht="12.75">
      <c r="A247" s="19"/>
      <c r="B247" s="87" t="s">
        <v>380</v>
      </c>
      <c r="C247" s="88"/>
      <c r="D247" s="88"/>
      <c r="E247" s="88"/>
      <c r="F247" s="88"/>
      <c r="G247" s="12">
        <f>SUM(G246)</f>
        <v>503755</v>
      </c>
      <c r="H247" s="12">
        <f>SUM(H246)</f>
        <v>265640</v>
      </c>
      <c r="I247" s="13">
        <f t="shared" si="7"/>
        <v>0.5273198280910363</v>
      </c>
    </row>
    <row r="248" spans="1:9" ht="29.25">
      <c r="A248" s="19"/>
      <c r="B248" s="10">
        <v>90095</v>
      </c>
      <c r="C248" s="10">
        <v>236</v>
      </c>
      <c r="D248" s="10" t="s">
        <v>369</v>
      </c>
      <c r="E248" s="11" t="s">
        <v>381</v>
      </c>
      <c r="F248" s="11" t="s">
        <v>382</v>
      </c>
      <c r="G248" s="12">
        <v>10000</v>
      </c>
      <c r="H248" s="12">
        <v>10000</v>
      </c>
      <c r="I248" s="13">
        <f t="shared" si="7"/>
        <v>1</v>
      </c>
    </row>
    <row r="249" spans="1:9" ht="12.75">
      <c r="A249" s="15"/>
      <c r="B249" s="15"/>
      <c r="C249" s="15"/>
      <c r="D249" s="16" t="s">
        <v>373</v>
      </c>
      <c r="E249" s="63"/>
      <c r="F249" s="63"/>
      <c r="G249" s="18">
        <f>SUM(G248)</f>
        <v>10000</v>
      </c>
      <c r="H249" s="18">
        <f>SUM(H248)</f>
        <v>10000</v>
      </c>
      <c r="I249" s="13">
        <f t="shared" si="7"/>
        <v>1</v>
      </c>
    </row>
    <row r="250" spans="1:9" ht="12.75">
      <c r="A250" s="19"/>
      <c r="B250" s="20" t="s">
        <v>383</v>
      </c>
      <c r="C250" s="21"/>
      <c r="D250" s="21"/>
      <c r="E250" s="65"/>
      <c r="F250" s="65"/>
      <c r="G250" s="12">
        <f>SUM(G249)</f>
        <v>10000</v>
      </c>
      <c r="H250" s="12">
        <f>SUM(H249)</f>
        <v>10000</v>
      </c>
      <c r="I250" s="13">
        <f t="shared" si="7"/>
        <v>1</v>
      </c>
    </row>
    <row r="251" spans="1:9" ht="12.75">
      <c r="A251" s="87" t="s">
        <v>384</v>
      </c>
      <c r="B251" s="88"/>
      <c r="C251" s="88"/>
      <c r="D251" s="88"/>
      <c r="E251" s="88"/>
      <c r="F251" s="88"/>
      <c r="G251" s="12">
        <f>SUM(G250,G247,G243)</f>
        <v>3173755</v>
      </c>
      <c r="H251" s="12">
        <f>SUM(H250,H247,H243)</f>
        <v>951569</v>
      </c>
      <c r="I251" s="13">
        <f t="shared" si="7"/>
        <v>0.2998243405681913</v>
      </c>
    </row>
    <row r="252" spans="1:9" ht="29.25">
      <c r="A252" s="10"/>
      <c r="B252" s="10">
        <v>92105</v>
      </c>
      <c r="C252" s="10">
        <v>236</v>
      </c>
      <c r="D252" s="10" t="s">
        <v>385</v>
      </c>
      <c r="E252" s="11" t="s">
        <v>43</v>
      </c>
      <c r="F252" s="76" t="s">
        <v>386</v>
      </c>
      <c r="G252" s="12">
        <v>20000</v>
      </c>
      <c r="H252" s="12">
        <v>20000</v>
      </c>
      <c r="I252" s="13">
        <f t="shared" si="7"/>
        <v>1</v>
      </c>
    </row>
    <row r="253" spans="1:9" ht="29.25">
      <c r="A253" s="19"/>
      <c r="B253" s="19"/>
      <c r="C253" s="19"/>
      <c r="D253" s="19"/>
      <c r="E253" s="29" t="s">
        <v>387</v>
      </c>
      <c r="F253" s="77" t="s">
        <v>388</v>
      </c>
      <c r="G253" s="12">
        <v>10000</v>
      </c>
      <c r="H253" s="12">
        <v>10000</v>
      </c>
      <c r="I253" s="13">
        <f t="shared" si="7"/>
        <v>1</v>
      </c>
    </row>
    <row r="254" spans="1:9" ht="12.75">
      <c r="A254" s="19"/>
      <c r="B254" s="19"/>
      <c r="C254" s="19"/>
      <c r="D254" s="19"/>
      <c r="E254" s="29" t="s">
        <v>389</v>
      </c>
      <c r="F254" s="77" t="s">
        <v>390</v>
      </c>
      <c r="G254" s="12">
        <v>7000</v>
      </c>
      <c r="H254" s="12">
        <v>7000</v>
      </c>
      <c r="I254" s="13">
        <f t="shared" si="7"/>
        <v>1</v>
      </c>
    </row>
    <row r="255" spans="1:9" ht="29.25">
      <c r="A255" s="19"/>
      <c r="B255" s="19"/>
      <c r="C255" s="19"/>
      <c r="D255" s="19"/>
      <c r="E255" s="29" t="s">
        <v>391</v>
      </c>
      <c r="F255" s="77" t="s">
        <v>392</v>
      </c>
      <c r="G255" s="12">
        <v>15000</v>
      </c>
      <c r="H255" s="12">
        <v>15000</v>
      </c>
      <c r="I255" s="13">
        <f t="shared" si="7"/>
        <v>1</v>
      </c>
    </row>
    <row r="256" spans="1:9" ht="39">
      <c r="A256" s="19"/>
      <c r="B256" s="19"/>
      <c r="C256" s="19"/>
      <c r="D256" s="19"/>
      <c r="E256" s="29" t="s">
        <v>393</v>
      </c>
      <c r="F256" s="77" t="s">
        <v>394</v>
      </c>
      <c r="G256" s="12">
        <v>30000</v>
      </c>
      <c r="H256" s="12">
        <v>30000</v>
      </c>
      <c r="I256" s="13">
        <f t="shared" si="7"/>
        <v>1</v>
      </c>
    </row>
    <row r="257" spans="1:9" ht="39">
      <c r="A257" s="19"/>
      <c r="B257" s="19"/>
      <c r="C257" s="19"/>
      <c r="D257" s="19"/>
      <c r="E257" s="29" t="s">
        <v>393</v>
      </c>
      <c r="F257" s="77" t="s">
        <v>395</v>
      </c>
      <c r="G257" s="12">
        <v>20000</v>
      </c>
      <c r="H257" s="12">
        <v>20000</v>
      </c>
      <c r="I257" s="13"/>
    </row>
    <row r="258" spans="1:9" ht="39">
      <c r="A258" s="19"/>
      <c r="B258" s="19"/>
      <c r="C258" s="19"/>
      <c r="D258" s="19"/>
      <c r="E258" s="29" t="s">
        <v>393</v>
      </c>
      <c r="F258" s="77" t="s">
        <v>396</v>
      </c>
      <c r="G258" s="12">
        <v>40000</v>
      </c>
      <c r="H258" s="12">
        <v>20000</v>
      </c>
      <c r="I258" s="13"/>
    </row>
    <row r="259" spans="1:9" ht="19.5">
      <c r="A259" s="19"/>
      <c r="B259" s="19"/>
      <c r="C259" s="19"/>
      <c r="D259" s="19"/>
      <c r="E259" s="29" t="s">
        <v>397</v>
      </c>
      <c r="F259" s="77" t="s">
        <v>398</v>
      </c>
      <c r="G259" s="12">
        <v>25000</v>
      </c>
      <c r="H259" s="12">
        <v>25000</v>
      </c>
      <c r="I259" s="13">
        <f aca="true" t="shared" si="8" ref="I259:I271">H259/G259</f>
        <v>1</v>
      </c>
    </row>
    <row r="260" spans="1:9" ht="19.5">
      <c r="A260" s="19"/>
      <c r="B260" s="19"/>
      <c r="C260" s="19"/>
      <c r="D260" s="19"/>
      <c r="E260" s="29" t="s">
        <v>399</v>
      </c>
      <c r="F260" s="77" t="s">
        <v>400</v>
      </c>
      <c r="G260" s="12">
        <v>3000</v>
      </c>
      <c r="H260" s="12">
        <v>3000</v>
      </c>
      <c r="I260" s="13">
        <f t="shared" si="8"/>
        <v>1</v>
      </c>
    </row>
    <row r="261" spans="1:9" ht="20.25" customHeight="1">
      <c r="A261" s="19"/>
      <c r="B261" s="19"/>
      <c r="C261" s="19"/>
      <c r="D261" s="19"/>
      <c r="E261" s="29" t="s">
        <v>37</v>
      </c>
      <c r="F261" s="77" t="s">
        <v>401</v>
      </c>
      <c r="G261" s="12">
        <v>45000</v>
      </c>
      <c r="H261" s="12">
        <v>25000</v>
      </c>
      <c r="I261" s="13">
        <f t="shared" si="8"/>
        <v>0.5555555555555556</v>
      </c>
    </row>
    <row r="262" spans="1:9" ht="29.25">
      <c r="A262" s="19"/>
      <c r="B262" s="19"/>
      <c r="C262" s="19"/>
      <c r="D262" s="19"/>
      <c r="E262" s="29" t="s">
        <v>402</v>
      </c>
      <c r="F262" s="77" t="s">
        <v>403</v>
      </c>
      <c r="G262" s="78">
        <v>20000</v>
      </c>
      <c r="H262" s="78">
        <v>20000</v>
      </c>
      <c r="I262" s="13">
        <f t="shared" si="8"/>
        <v>1</v>
      </c>
    </row>
    <row r="263" spans="1:9" ht="19.5">
      <c r="A263" s="19"/>
      <c r="B263" s="19"/>
      <c r="C263" s="19"/>
      <c r="D263" s="19"/>
      <c r="E263" s="29" t="s">
        <v>404</v>
      </c>
      <c r="F263" s="77" t="s">
        <v>405</v>
      </c>
      <c r="G263" s="78">
        <v>15000</v>
      </c>
      <c r="H263" s="78">
        <v>15000</v>
      </c>
      <c r="I263" s="13">
        <f t="shared" si="8"/>
        <v>1</v>
      </c>
    </row>
    <row r="264" spans="1:9" ht="19.5">
      <c r="A264" s="19"/>
      <c r="B264" s="19"/>
      <c r="C264" s="19"/>
      <c r="D264" s="19"/>
      <c r="E264" s="29" t="s">
        <v>404</v>
      </c>
      <c r="F264" s="77" t="s">
        <v>406</v>
      </c>
      <c r="G264" s="78">
        <v>35000</v>
      </c>
      <c r="H264" s="78">
        <v>35000</v>
      </c>
      <c r="I264" s="13">
        <f t="shared" si="8"/>
        <v>1</v>
      </c>
    </row>
    <row r="265" spans="1:9" ht="29.25">
      <c r="A265" s="19"/>
      <c r="B265" s="19"/>
      <c r="C265" s="19"/>
      <c r="D265" s="19"/>
      <c r="E265" s="29" t="s">
        <v>407</v>
      </c>
      <c r="F265" s="77" t="s">
        <v>408</v>
      </c>
      <c r="G265" s="78">
        <v>20000</v>
      </c>
      <c r="H265" s="78">
        <v>20000</v>
      </c>
      <c r="I265" s="13">
        <f t="shared" si="8"/>
        <v>1</v>
      </c>
    </row>
    <row r="266" spans="1:9" ht="19.5">
      <c r="A266" s="19"/>
      <c r="B266" s="19"/>
      <c r="C266" s="19"/>
      <c r="D266" s="19"/>
      <c r="E266" s="29" t="s">
        <v>409</v>
      </c>
      <c r="F266" s="77" t="s">
        <v>410</v>
      </c>
      <c r="G266" s="78">
        <v>60000</v>
      </c>
      <c r="H266" s="78">
        <v>30000</v>
      </c>
      <c r="I266" s="13">
        <f t="shared" si="8"/>
        <v>0.5</v>
      </c>
    </row>
    <row r="267" spans="1:9" ht="29.25">
      <c r="A267" s="19"/>
      <c r="B267" s="19"/>
      <c r="C267" s="19"/>
      <c r="D267" s="19"/>
      <c r="E267" s="29" t="s">
        <v>411</v>
      </c>
      <c r="F267" s="77" t="s">
        <v>412</v>
      </c>
      <c r="G267" s="78">
        <v>15000</v>
      </c>
      <c r="H267" s="78">
        <v>15000</v>
      </c>
      <c r="I267" s="13">
        <f t="shared" si="8"/>
        <v>1</v>
      </c>
    </row>
    <row r="268" spans="1:9" ht="19.5">
      <c r="A268" s="19"/>
      <c r="B268" s="19"/>
      <c r="C268" s="19"/>
      <c r="D268" s="19"/>
      <c r="E268" s="29" t="s">
        <v>413</v>
      </c>
      <c r="F268" s="77" t="s">
        <v>414</v>
      </c>
      <c r="G268" s="78">
        <v>10000</v>
      </c>
      <c r="H268" s="78">
        <v>10000</v>
      </c>
      <c r="I268" s="13">
        <f t="shared" si="8"/>
        <v>1</v>
      </c>
    </row>
    <row r="269" spans="1:9" ht="19.5">
      <c r="A269" s="19"/>
      <c r="B269" s="19"/>
      <c r="C269" s="19"/>
      <c r="D269" s="19"/>
      <c r="E269" s="29" t="s">
        <v>415</v>
      </c>
      <c r="F269" s="77" t="s">
        <v>416</v>
      </c>
      <c r="G269" s="78">
        <v>8000</v>
      </c>
      <c r="H269" s="78">
        <v>8000</v>
      </c>
      <c r="I269" s="13">
        <f t="shared" si="8"/>
        <v>1</v>
      </c>
    </row>
    <row r="270" spans="1:9" ht="19.5">
      <c r="A270" s="19"/>
      <c r="B270" s="19"/>
      <c r="C270" s="19"/>
      <c r="D270" s="19"/>
      <c r="E270" s="29" t="s">
        <v>415</v>
      </c>
      <c r="F270" s="77" t="s">
        <v>417</v>
      </c>
      <c r="G270" s="78">
        <v>13000</v>
      </c>
      <c r="H270" s="78">
        <v>13000</v>
      </c>
      <c r="I270" s="13">
        <f t="shared" si="8"/>
        <v>1</v>
      </c>
    </row>
    <row r="271" spans="1:9" ht="19.5">
      <c r="A271" s="19"/>
      <c r="B271" s="19"/>
      <c r="C271" s="19"/>
      <c r="D271" s="19"/>
      <c r="E271" s="29" t="s">
        <v>415</v>
      </c>
      <c r="F271" s="77" t="s">
        <v>418</v>
      </c>
      <c r="G271" s="78">
        <v>5000</v>
      </c>
      <c r="H271" s="78">
        <v>5000</v>
      </c>
      <c r="I271" s="13">
        <f t="shared" si="8"/>
        <v>1</v>
      </c>
    </row>
    <row r="272" spans="1:9" ht="29.25">
      <c r="A272" s="19"/>
      <c r="B272" s="19"/>
      <c r="C272" s="19"/>
      <c r="D272" s="19"/>
      <c r="E272" s="29" t="s">
        <v>415</v>
      </c>
      <c r="F272" s="77" t="s">
        <v>419</v>
      </c>
      <c r="G272" s="78">
        <v>2100</v>
      </c>
      <c r="H272" s="78">
        <v>2100</v>
      </c>
      <c r="I272" s="13"/>
    </row>
    <row r="273" spans="1:9" ht="19.5">
      <c r="A273" s="19"/>
      <c r="B273" s="19"/>
      <c r="C273" s="19"/>
      <c r="D273" s="19"/>
      <c r="E273" s="29" t="s">
        <v>415</v>
      </c>
      <c r="F273" s="77" t="s">
        <v>420</v>
      </c>
      <c r="G273" s="78">
        <v>14800</v>
      </c>
      <c r="H273" s="78">
        <v>14800</v>
      </c>
      <c r="I273" s="13">
        <f aca="true" t="shared" si="9" ref="I273:I285">H273/G273</f>
        <v>1</v>
      </c>
    </row>
    <row r="274" spans="1:9" ht="29.25">
      <c r="A274" s="19"/>
      <c r="B274" s="19"/>
      <c r="C274" s="19"/>
      <c r="D274" s="19"/>
      <c r="E274" s="29" t="s">
        <v>421</v>
      </c>
      <c r="F274" s="77" t="s">
        <v>422</v>
      </c>
      <c r="G274" s="78">
        <v>9000</v>
      </c>
      <c r="H274" s="78">
        <v>9000</v>
      </c>
      <c r="I274" s="13">
        <f t="shared" si="9"/>
        <v>1</v>
      </c>
    </row>
    <row r="275" spans="1:9" ht="29.25">
      <c r="A275" s="19"/>
      <c r="B275" s="19"/>
      <c r="C275" s="19"/>
      <c r="D275" s="19"/>
      <c r="E275" s="29" t="s">
        <v>421</v>
      </c>
      <c r="F275" s="77" t="s">
        <v>423</v>
      </c>
      <c r="G275" s="78">
        <v>6000</v>
      </c>
      <c r="H275" s="78">
        <v>6000</v>
      </c>
      <c r="I275" s="13">
        <f t="shared" si="9"/>
        <v>1</v>
      </c>
    </row>
    <row r="276" spans="1:9" ht="12.75">
      <c r="A276" s="15"/>
      <c r="B276" s="15"/>
      <c r="C276" s="15"/>
      <c r="D276" s="16" t="s">
        <v>424</v>
      </c>
      <c r="E276" s="17"/>
      <c r="F276" s="17"/>
      <c r="G276" s="18">
        <f>SUM(G252:G275)</f>
        <v>447900</v>
      </c>
      <c r="H276" s="18">
        <f>SUM(H252:H275)</f>
        <v>377900</v>
      </c>
      <c r="I276" s="13">
        <f t="shared" si="9"/>
        <v>0.8437151149810226</v>
      </c>
    </row>
    <row r="277" spans="1:9" ht="29.25">
      <c r="A277" s="19"/>
      <c r="B277" s="19"/>
      <c r="C277" s="19"/>
      <c r="D277" s="20" t="s">
        <v>13</v>
      </c>
      <c r="E277" s="29" t="s">
        <v>425</v>
      </c>
      <c r="F277" s="28" t="s">
        <v>437</v>
      </c>
      <c r="G277" s="12">
        <v>10000</v>
      </c>
      <c r="H277" s="12">
        <v>10000</v>
      </c>
      <c r="I277" s="13">
        <f t="shared" si="9"/>
        <v>1</v>
      </c>
    </row>
    <row r="278" spans="1:9" ht="12.75">
      <c r="A278" s="15"/>
      <c r="B278" s="15"/>
      <c r="C278" s="15"/>
      <c r="D278" s="16" t="s">
        <v>16</v>
      </c>
      <c r="E278" s="17"/>
      <c r="F278" s="17"/>
      <c r="G278" s="18">
        <f>SUM(G277)</f>
        <v>10000</v>
      </c>
      <c r="H278" s="18">
        <f>SUM(H277)</f>
        <v>10000</v>
      </c>
      <c r="I278" s="13">
        <f t="shared" si="9"/>
        <v>1</v>
      </c>
    </row>
    <row r="279" spans="1:9" ht="12.75">
      <c r="A279" s="19"/>
      <c r="B279" s="20" t="s">
        <v>426</v>
      </c>
      <c r="C279" s="21"/>
      <c r="D279" s="21"/>
      <c r="E279" s="22"/>
      <c r="F279" s="22"/>
      <c r="G279" s="12">
        <f>SUM(G278,G276)</f>
        <v>457900</v>
      </c>
      <c r="H279" s="12">
        <f>SUM(H278,H276)</f>
        <v>387900</v>
      </c>
      <c r="I279" s="13">
        <f t="shared" si="9"/>
        <v>0.8471281939288055</v>
      </c>
    </row>
    <row r="280" spans="1:9" ht="12.75">
      <c r="A280" s="20" t="s">
        <v>427</v>
      </c>
      <c r="B280" s="21"/>
      <c r="C280" s="21"/>
      <c r="D280" s="21"/>
      <c r="E280" s="22"/>
      <c r="F280" s="22"/>
      <c r="G280" s="12">
        <f>SUM(G279)</f>
        <v>457900</v>
      </c>
      <c r="H280" s="12">
        <f>SUM(H279)</f>
        <v>387900</v>
      </c>
      <c r="I280" s="13">
        <f t="shared" si="9"/>
        <v>0.8471281939288055</v>
      </c>
    </row>
    <row r="281" spans="1:9" ht="19.5">
      <c r="A281" s="20" t="s">
        <v>428</v>
      </c>
      <c r="B281" s="20" t="s">
        <v>429</v>
      </c>
      <c r="C281" s="20" t="s">
        <v>12</v>
      </c>
      <c r="D281" s="20" t="s">
        <v>80</v>
      </c>
      <c r="E281" s="29" t="s">
        <v>430</v>
      </c>
      <c r="F281" s="28"/>
      <c r="G281" s="12">
        <v>150000</v>
      </c>
      <c r="H281" s="12"/>
      <c r="I281" s="13">
        <f t="shared" si="9"/>
        <v>0</v>
      </c>
    </row>
    <row r="282" spans="1:9" ht="12.75">
      <c r="A282" s="15"/>
      <c r="B282" s="15"/>
      <c r="C282" s="15"/>
      <c r="D282" s="16" t="s">
        <v>168</v>
      </c>
      <c r="E282" s="79"/>
      <c r="F282" s="79"/>
      <c r="G282" s="18">
        <f aca="true" t="shared" si="10" ref="G282:H284">SUM(G281)</f>
        <v>150000</v>
      </c>
      <c r="H282" s="18">
        <f t="shared" si="10"/>
        <v>0</v>
      </c>
      <c r="I282" s="13">
        <f t="shared" si="9"/>
        <v>0</v>
      </c>
    </row>
    <row r="283" spans="1:9" ht="12.75">
      <c r="A283" s="19"/>
      <c r="B283" s="20" t="s">
        <v>431</v>
      </c>
      <c r="C283" s="21"/>
      <c r="D283" s="21"/>
      <c r="E283" s="21"/>
      <c r="F283" s="21"/>
      <c r="G283" s="12">
        <f t="shared" si="10"/>
        <v>150000</v>
      </c>
      <c r="H283" s="12">
        <f t="shared" si="10"/>
        <v>0</v>
      </c>
      <c r="I283" s="13">
        <f t="shared" si="9"/>
        <v>0</v>
      </c>
    </row>
    <row r="284" spans="1:9" ht="12.75">
      <c r="A284" s="20" t="s">
        <v>432</v>
      </c>
      <c r="B284" s="21"/>
      <c r="C284" s="21"/>
      <c r="D284" s="21"/>
      <c r="E284" s="21"/>
      <c r="F284" s="21"/>
      <c r="G284" s="12">
        <f t="shared" si="10"/>
        <v>150000</v>
      </c>
      <c r="H284" s="12">
        <f t="shared" si="10"/>
        <v>0</v>
      </c>
      <c r="I284" s="13">
        <f t="shared" si="9"/>
        <v>0</v>
      </c>
    </row>
    <row r="285" spans="1:9" ht="12.75">
      <c r="A285" s="80" t="s">
        <v>433</v>
      </c>
      <c r="B285" s="81"/>
      <c r="C285" s="81"/>
      <c r="D285" s="81"/>
      <c r="E285" s="81"/>
      <c r="F285" s="81"/>
      <c r="G285" s="12">
        <f>SUM(G284,G280,G251,G239,G235,G157,G142,G33,G16,G7)</f>
        <v>21120080</v>
      </c>
      <c r="H285" s="12">
        <f>SUM(H284,H280,H251,H239,H235,H157,H142,H33,H16,H7)</f>
        <v>10294170.9</v>
      </c>
      <c r="I285" s="13">
        <f t="shared" si="9"/>
        <v>0.4874115486304976</v>
      </c>
    </row>
    <row r="286" spans="7:8" ht="12.75">
      <c r="G286" s="82"/>
      <c r="H286" s="83"/>
    </row>
    <row r="289" ht="12.75">
      <c r="G289" s="4"/>
    </row>
    <row r="290" ht="12.75">
      <c r="G290" s="4"/>
    </row>
    <row r="291" ht="12.75">
      <c r="G291" s="4"/>
    </row>
  </sheetData>
  <mergeCells count="15">
    <mergeCell ref="J154:J155"/>
    <mergeCell ref="C242:F242"/>
    <mergeCell ref="A2:I2"/>
    <mergeCell ref="D10:D11"/>
    <mergeCell ref="A34:A37"/>
    <mergeCell ref="B247:F247"/>
    <mergeCell ref="A251:F251"/>
    <mergeCell ref="E109:E111"/>
    <mergeCell ref="E165:E166"/>
    <mergeCell ref="E204:E205"/>
    <mergeCell ref="E207:E208"/>
    <mergeCell ref="B129:F129"/>
    <mergeCell ref="E112:E113"/>
    <mergeCell ref="E131:E132"/>
    <mergeCell ref="E167:E168"/>
  </mergeCells>
  <printOptions/>
  <pageMargins left="0.5511811023622047" right="0.15748031496062992" top="0.4724409448818898" bottom="0.31496062992125984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kbaza</dc:creator>
  <cp:keywords/>
  <dc:description/>
  <cp:lastModifiedBy>kbaza</cp:lastModifiedBy>
  <cp:lastPrinted>2013-08-12T10:49:04Z</cp:lastPrinted>
  <dcterms:created xsi:type="dcterms:W3CDTF">2013-08-12T10:11:35Z</dcterms:created>
  <dcterms:modified xsi:type="dcterms:W3CDTF">2013-08-13T08:25:23Z</dcterms:modified>
  <cp:category/>
  <cp:version/>
  <cp:contentType/>
  <cp:contentStatus/>
</cp:coreProperties>
</file>