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24555" windowHeight="66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'Arkusz1'!$A$1:$AE$78</definedName>
    <definedName name="_xlnm.Print_Titles" localSheetId="0">'Arkusz1'!$A:$B,'Arkusz1'!$2:$3</definedName>
  </definedNames>
  <calcPr fullCalcOnLoad="1"/>
</workbook>
</file>

<file path=xl/sharedStrings.xml><?xml version="1.0" encoding="utf-8"?>
<sst xmlns="http://schemas.openxmlformats.org/spreadsheetml/2006/main" count="122" uniqueCount="52">
  <si>
    <t>Rozwój komunikacji rowerowej aglomeracji trójmiejskiej</t>
  </si>
  <si>
    <t>Wdrożenie zintegrowanego systemu zarządzania ruchem TRISTAR</t>
  </si>
  <si>
    <t>Budowa ul. Nowej Węglowej i tunelu pod torami - I etap</t>
  </si>
  <si>
    <t>Zwiększenie konkurencyjności transportu publicznego w Gdyni (ZDiZ, ZKM, RI)</t>
  </si>
  <si>
    <t>Plany gospodarki niskoemisyjnej</t>
  </si>
  <si>
    <t>Pomorski Park Naukowo-Technologiczny - rozbudowa etap 3</t>
  </si>
  <si>
    <t>Let's Expo 2!</t>
  </si>
  <si>
    <t>Good governance and cooperation - Dobre zarządzanie i współpraca</t>
  </si>
  <si>
    <t>NORDA - Północny Biegun Wzrostu</t>
  </si>
  <si>
    <t>Rozwój elektronicznych usług publicznych w Gdyni</t>
  </si>
  <si>
    <t>Comenius 2013</t>
  </si>
  <si>
    <t>Erasmus +                         (2014-2016)</t>
  </si>
  <si>
    <t>SZKOŁA + BIZNES</t>
  </si>
  <si>
    <t>Przebudowa i rozbudowa Szkoły Muzycznej w Gdyni</t>
  </si>
  <si>
    <t>Więcej mocy, mniej przemocy</t>
  </si>
  <si>
    <t>Stażyści na językach</t>
  </si>
  <si>
    <t>Laboratorium edukacji</t>
  </si>
  <si>
    <t>Ochrona wód Zatoki Gdańskiej</t>
  </si>
  <si>
    <t>Rozbudowa przystani rybackiej w Gdyni - Oksywie etap II</t>
  </si>
  <si>
    <t>Comenius - GOSiR</t>
  </si>
  <si>
    <t>Środki unijne</t>
  </si>
  <si>
    <t>Wkład własny</t>
  </si>
  <si>
    <t>Wkład krajowy</t>
  </si>
  <si>
    <t>Niekwalifik.</t>
  </si>
  <si>
    <t>Łącznie</t>
  </si>
  <si>
    <t xml:space="preserve"> </t>
  </si>
  <si>
    <t>Uchwała Rady Miasta Nr VIII/108/2015 z dn. 22.04.2015 r.</t>
  </si>
  <si>
    <t>Gdynia Miasto Młodych</t>
  </si>
  <si>
    <t>Pomorskie na Światowej Wystawie EXPO 2015</t>
  </si>
  <si>
    <t>Projekt FLOW - ZDiZ</t>
  </si>
  <si>
    <t>ENTER.HUB - ZDiZ</t>
  </si>
  <si>
    <t>DYNAMO 0/100 - ZDiZ</t>
  </si>
  <si>
    <t>DYNAMO 25/75 - ZDiZ</t>
  </si>
  <si>
    <t>DYNAMO 50/50 - ZDiZ</t>
  </si>
  <si>
    <t>Zarządzenie Prezydenta Nr 3449/15/VII/K z dn. 13.10.2015 r.</t>
  </si>
  <si>
    <t>Uchwała Rady Miasta Nr XIII/282/15 z dn. 28.10.2015 r.</t>
  </si>
  <si>
    <t>Erasmus +               (2015 - 2017 )</t>
  </si>
  <si>
    <t>Zarządzenie Prezydenta Nr 3732/15/VII/K z dn. 02.12.2015 r.</t>
  </si>
  <si>
    <t>Zarządzenie Prezydenta  Nr 820/15/VII/K z dn. 03.02.2015 r.</t>
  </si>
  <si>
    <t>Zarządzenie Prezydenta Nr 1033/15/VII/K z dn. 26.02.2015 r.</t>
  </si>
  <si>
    <t>Zarządzenie Prezydenta  Nr 2008/15/VII/K z dn. 13.05.2015 r.</t>
  </si>
  <si>
    <t>Uchwała Rady Miasta Nr  X/161/2015 z dn. 24.06.2015 r.</t>
  </si>
  <si>
    <t>Zarządzenie Prezydenta Nr 2509/15/VII/K  z dn. 30.06.2015 r.</t>
  </si>
  <si>
    <t>Zarządzenie Prezydenta Nr 2603/15/VII/K z dn. 07.07.2015 r.</t>
  </si>
  <si>
    <t>Uchwała Rady Miasta Nr  XI/188/2015 z dn. 26.08.2015 r.</t>
  </si>
  <si>
    <t>Uchwała Rady Miasta Nr XIV/302/15  z dn. 25.11.2015 r.</t>
  </si>
  <si>
    <t>Zarządzenie Prezydenta Nr 3811/15/VII/K z dn. 15.12.2015 r.</t>
  </si>
  <si>
    <t>UCHWAŁY / ZARZĄDZENIA ZMIENIAJĄCE PLAN</t>
  </si>
  <si>
    <t>Plan pierwotny</t>
  </si>
  <si>
    <t>Plan po zmianach</t>
  </si>
  <si>
    <t>SUMA ZMIAN Z UCHWAŁY / ZARZĄDZENIA</t>
  </si>
  <si>
    <t>ii.  ZMIANY W PLANIE WYDATKÓW NA REALIZACJĘ PROGRAMÓW FINANSOWANYCH Z UDZIAŁEM ŚRODKÓW, O KTÓRYCH MOWA W ART. 5 UST. 1 PKT. 2 i 3, DOKONANE W TRAKCIE ROKU BUDŻETOWEGO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</si>
</sst>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57"/>
      <name val="Times New Roman"/>
      <family val="1"/>
    </font>
    <font>
      <b/>
      <sz val="8"/>
      <color indexed="15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17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 vertical="center" textRotation="91"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11" xfId="0" applyFont="1" applyFill="1" applyBorder="1" applyAlignment="1">
      <alignment wrapText="1"/>
    </xf>
    <xf numFmtId="4" fontId="2" fillId="2" borderId="11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 textRotation="91" wrapText="1"/>
    </xf>
    <xf numFmtId="4" fontId="4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0" xfId="0" applyNumberFormat="1" applyFont="1" applyAlignment="1">
      <alignment/>
    </xf>
    <xf numFmtId="0" fontId="6" fillId="2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2" borderId="13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7"/>
  <sheetViews>
    <sheetView tabSelected="1" view="pageBreakPreview" zoomScaleSheetLayoutView="100" workbookViewId="0" topLeftCell="A1">
      <pane xSplit="2" ySplit="3" topLeftCell="C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18.00390625" style="58" customWidth="1"/>
    <col min="2" max="2" width="14.375" style="1" customWidth="1"/>
    <col min="3" max="30" width="13.75390625" style="1" customWidth="1"/>
    <col min="31" max="31" width="20.875" style="1" customWidth="1"/>
    <col min="32" max="32" width="13.875" style="1" bestFit="1" customWidth="1"/>
    <col min="33" max="33" width="14.00390625" style="1" customWidth="1"/>
    <col min="34" max="35" width="9.125" style="1" customWidth="1"/>
    <col min="36" max="36" width="13.625" style="1" customWidth="1"/>
    <col min="37" max="37" width="9.125" style="1" customWidth="1"/>
    <col min="38" max="38" width="10.75390625" style="1" bestFit="1" customWidth="1"/>
    <col min="39" max="16384" width="9.125" style="1" customWidth="1"/>
  </cols>
  <sheetData>
    <row r="1" spans="1:12" ht="31.5" customHeight="1" thickBot="1">
      <c r="A1" s="60"/>
      <c r="B1" s="60"/>
      <c r="C1" s="67" t="s">
        <v>51</v>
      </c>
      <c r="D1" s="67"/>
      <c r="E1" s="67"/>
      <c r="F1" s="67"/>
      <c r="G1" s="67"/>
      <c r="H1" s="67"/>
      <c r="I1" s="67"/>
      <c r="J1" s="67"/>
      <c r="K1" s="67"/>
      <c r="L1" s="67"/>
    </row>
    <row r="2" spans="1:31" ht="13.5" customHeight="1" thickBot="1">
      <c r="A2" s="61" t="s">
        <v>47</v>
      </c>
      <c r="B2" s="62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65" t="s">
        <v>50</v>
      </c>
    </row>
    <row r="3" spans="1:31" ht="88.5" customHeight="1" thickBot="1">
      <c r="A3" s="63"/>
      <c r="B3" s="64"/>
      <c r="C3" s="3" t="s">
        <v>0</v>
      </c>
      <c r="D3" s="3" t="s">
        <v>1</v>
      </c>
      <c r="E3" s="3" t="s">
        <v>2</v>
      </c>
      <c r="F3" s="3" t="s">
        <v>3</v>
      </c>
      <c r="G3" s="4" t="s">
        <v>33</v>
      </c>
      <c r="H3" s="4" t="s">
        <v>32</v>
      </c>
      <c r="I3" s="4" t="s">
        <v>31</v>
      </c>
      <c r="J3" s="4" t="s">
        <v>30</v>
      </c>
      <c r="K3" s="4" t="s">
        <v>29</v>
      </c>
      <c r="L3" s="3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36</v>
      </c>
      <c r="U3" s="5" t="s">
        <v>12</v>
      </c>
      <c r="V3" s="3" t="s">
        <v>13</v>
      </c>
      <c r="W3" s="3" t="s">
        <v>14</v>
      </c>
      <c r="X3" s="5" t="s">
        <v>15</v>
      </c>
      <c r="Y3" s="5" t="s">
        <v>16</v>
      </c>
      <c r="Z3" s="6" t="s">
        <v>17</v>
      </c>
      <c r="AA3" s="6" t="s">
        <v>18</v>
      </c>
      <c r="AB3" s="6" t="s">
        <v>19</v>
      </c>
      <c r="AC3" s="7" t="s">
        <v>27</v>
      </c>
      <c r="AD3" s="7" t="s">
        <v>28</v>
      </c>
      <c r="AE3" s="66"/>
    </row>
    <row r="4" spans="1:44" ht="15.75" customHeight="1">
      <c r="A4" s="68" t="s">
        <v>48</v>
      </c>
      <c r="B4" s="8" t="s">
        <v>20</v>
      </c>
      <c r="C4" s="9">
        <v>1117028</v>
      </c>
      <c r="D4" s="9">
        <v>14048503</v>
      </c>
      <c r="E4" s="9">
        <v>553500</v>
      </c>
      <c r="F4" s="9">
        <v>1663584</v>
      </c>
      <c r="G4" s="9">
        <v>447895</v>
      </c>
      <c r="H4" s="9">
        <v>18297</v>
      </c>
      <c r="I4" s="9">
        <v>69550</v>
      </c>
      <c r="J4" s="9">
        <v>12560</v>
      </c>
      <c r="K4" s="9"/>
      <c r="L4" s="9">
        <v>67209</v>
      </c>
      <c r="M4" s="9">
        <v>22521666</v>
      </c>
      <c r="N4" s="9">
        <v>97566</v>
      </c>
      <c r="O4" s="9"/>
      <c r="P4" s="9">
        <v>746066</v>
      </c>
      <c r="Q4" s="9">
        <v>1849342</v>
      </c>
      <c r="R4" s="9">
        <v>107078</v>
      </c>
      <c r="S4" s="9">
        <v>182875</v>
      </c>
      <c r="T4" s="9"/>
      <c r="U4" s="10">
        <v>25740</v>
      </c>
      <c r="V4" s="10"/>
      <c r="W4" s="10">
        <v>145772</v>
      </c>
      <c r="X4" s="11">
        <v>362383</v>
      </c>
      <c r="Y4" s="11">
        <v>243794</v>
      </c>
      <c r="Z4" s="9">
        <v>13267727</v>
      </c>
      <c r="AA4" s="9">
        <v>1334321</v>
      </c>
      <c r="AB4" s="9">
        <v>31401</v>
      </c>
      <c r="AC4" s="9">
        <v>0</v>
      </c>
      <c r="AD4" s="9">
        <v>0</v>
      </c>
      <c r="AE4" s="12"/>
      <c r="AG4" s="13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ht="15.75" customHeight="1">
      <c r="A5" s="69"/>
      <c r="B5" s="15" t="s">
        <v>21</v>
      </c>
      <c r="C5" s="16">
        <v>478726</v>
      </c>
      <c r="D5" s="16">
        <v>2479147</v>
      </c>
      <c r="E5" s="16">
        <v>184500</v>
      </c>
      <c r="F5" s="16">
        <v>1663584</v>
      </c>
      <c r="G5" s="16">
        <v>447895</v>
      </c>
      <c r="H5" s="16">
        <v>6099</v>
      </c>
      <c r="I5" s="16">
        <v>0</v>
      </c>
      <c r="J5" s="16">
        <v>3140</v>
      </c>
      <c r="K5" s="16"/>
      <c r="L5" s="16">
        <v>11807</v>
      </c>
      <c r="M5" s="16"/>
      <c r="N5" s="16">
        <v>32421</v>
      </c>
      <c r="O5" s="16"/>
      <c r="P5" s="16">
        <v>158625</v>
      </c>
      <c r="Q5" s="16">
        <v>616449</v>
      </c>
      <c r="R5" s="16"/>
      <c r="S5" s="16"/>
      <c r="T5" s="16"/>
      <c r="U5" s="17"/>
      <c r="V5" s="17"/>
      <c r="W5" s="17">
        <v>38000</v>
      </c>
      <c r="X5" s="18"/>
      <c r="Y5" s="18"/>
      <c r="Z5" s="16">
        <v>5805661</v>
      </c>
      <c r="AA5" s="19"/>
      <c r="AB5" s="16">
        <v>5008</v>
      </c>
      <c r="AC5" s="16">
        <v>0</v>
      </c>
      <c r="AD5" s="16">
        <v>0</v>
      </c>
      <c r="AE5" s="12"/>
      <c r="AG5" s="13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ht="15" customHeight="1">
      <c r="A6" s="69"/>
      <c r="B6" s="15" t="s">
        <v>22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v>3974411</v>
      </c>
      <c r="N6" s="16"/>
      <c r="O6" s="16"/>
      <c r="P6" s="16">
        <v>152809</v>
      </c>
      <c r="Q6" s="16"/>
      <c r="R6" s="16"/>
      <c r="S6" s="16"/>
      <c r="T6" s="16"/>
      <c r="U6" s="17"/>
      <c r="V6" s="17"/>
      <c r="W6" s="17"/>
      <c r="X6" s="18">
        <v>63950</v>
      </c>
      <c r="Y6" s="18">
        <v>43022</v>
      </c>
      <c r="Z6" s="16"/>
      <c r="AA6" s="16">
        <v>444774</v>
      </c>
      <c r="AB6" s="16"/>
      <c r="AC6" s="16"/>
      <c r="AD6" s="16"/>
      <c r="AE6" s="12"/>
      <c r="AG6" s="13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5" customHeight="1">
      <c r="A7" s="69"/>
      <c r="B7" s="15" t="s">
        <v>23</v>
      </c>
      <c r="C7" s="16">
        <v>96385</v>
      </c>
      <c r="D7" s="16"/>
      <c r="E7" s="16">
        <v>781050</v>
      </c>
      <c r="F7" s="16">
        <v>1245185</v>
      </c>
      <c r="G7" s="16">
        <v>1310210</v>
      </c>
      <c r="H7" s="16">
        <v>3450</v>
      </c>
      <c r="I7" s="16">
        <v>2300</v>
      </c>
      <c r="J7" s="16"/>
      <c r="K7" s="16"/>
      <c r="L7" s="16"/>
      <c r="M7" s="16">
        <v>2500000</v>
      </c>
      <c r="N7" s="16"/>
      <c r="O7" s="16"/>
      <c r="P7" s="16"/>
      <c r="Q7" s="16"/>
      <c r="R7" s="16"/>
      <c r="S7" s="16"/>
      <c r="T7" s="16"/>
      <c r="U7" s="17"/>
      <c r="V7" s="17"/>
      <c r="W7" s="17"/>
      <c r="X7" s="18"/>
      <c r="Y7" s="18"/>
      <c r="Z7" s="16">
        <v>120123</v>
      </c>
      <c r="AA7" s="16">
        <v>409192</v>
      </c>
      <c r="AB7" s="16"/>
      <c r="AC7" s="16"/>
      <c r="AD7" s="16"/>
      <c r="AE7" s="12"/>
      <c r="AG7" s="13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ht="15" customHeight="1" thickBot="1">
      <c r="A8" s="70"/>
      <c r="B8" s="20" t="s">
        <v>24</v>
      </c>
      <c r="C8" s="21">
        <f aca="true" t="shared" si="0" ref="C8:AA8">SUM(C4:C7)</f>
        <v>1692139</v>
      </c>
      <c r="D8" s="21">
        <f t="shared" si="0"/>
        <v>16527650</v>
      </c>
      <c r="E8" s="21">
        <f t="shared" si="0"/>
        <v>1519050</v>
      </c>
      <c r="F8" s="21">
        <f t="shared" si="0"/>
        <v>4572353</v>
      </c>
      <c r="G8" s="21">
        <f t="shared" si="0"/>
        <v>2206000</v>
      </c>
      <c r="H8" s="21">
        <f t="shared" si="0"/>
        <v>27846</v>
      </c>
      <c r="I8" s="21">
        <f t="shared" si="0"/>
        <v>71850</v>
      </c>
      <c r="J8" s="21">
        <f t="shared" si="0"/>
        <v>15700</v>
      </c>
      <c r="K8" s="21"/>
      <c r="L8" s="21">
        <f t="shared" si="0"/>
        <v>79016</v>
      </c>
      <c r="M8" s="21">
        <f t="shared" si="0"/>
        <v>28996077</v>
      </c>
      <c r="N8" s="21">
        <f>SUM(N4:N7)</f>
        <v>129987</v>
      </c>
      <c r="O8" s="21">
        <f t="shared" si="0"/>
        <v>0</v>
      </c>
      <c r="P8" s="21">
        <f t="shared" si="0"/>
        <v>1057500</v>
      </c>
      <c r="Q8" s="21">
        <f t="shared" si="0"/>
        <v>2465791</v>
      </c>
      <c r="R8" s="21">
        <f t="shared" si="0"/>
        <v>107078</v>
      </c>
      <c r="S8" s="21">
        <f t="shared" si="0"/>
        <v>182875</v>
      </c>
      <c r="T8" s="21"/>
      <c r="U8" s="21">
        <f t="shared" si="0"/>
        <v>25740</v>
      </c>
      <c r="V8" s="21">
        <f t="shared" si="0"/>
        <v>0</v>
      </c>
      <c r="W8" s="21">
        <f t="shared" si="0"/>
        <v>183772</v>
      </c>
      <c r="X8" s="21">
        <f>SUM(X4:X7)</f>
        <v>426333</v>
      </c>
      <c r="Y8" s="21">
        <f>SUM(Y4:Y7)</f>
        <v>286816</v>
      </c>
      <c r="Z8" s="21">
        <f t="shared" si="0"/>
        <v>19193511</v>
      </c>
      <c r="AA8" s="21">
        <f t="shared" si="0"/>
        <v>2188287</v>
      </c>
      <c r="AB8" s="21">
        <f>SUM(AB4:AB7)</f>
        <v>36409</v>
      </c>
      <c r="AC8" s="21">
        <f>SUM(AC4:AC7)</f>
        <v>0</v>
      </c>
      <c r="AD8" s="21">
        <f>SUM(AD4:AD7)</f>
        <v>0</v>
      </c>
      <c r="AE8" s="22"/>
      <c r="AG8" s="23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ht="15" customHeight="1" thickBot="1">
      <c r="A9" s="73" t="s">
        <v>38</v>
      </c>
      <c r="B9" s="24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>
        <v>-12709795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7">
        <f>SUM(C9:AD9)</f>
        <v>-12709795</v>
      </c>
      <c r="AG9" s="23"/>
      <c r="AH9" s="14"/>
      <c r="AI9" s="14"/>
      <c r="AJ9" s="13"/>
      <c r="AK9" s="14"/>
      <c r="AL9" s="14"/>
      <c r="AM9" s="14"/>
      <c r="AN9" s="14"/>
      <c r="AO9" s="14"/>
      <c r="AP9" s="14"/>
      <c r="AQ9" s="14"/>
      <c r="AR9" s="14"/>
    </row>
    <row r="10" spans="1:44" ht="15" customHeight="1" thickBot="1">
      <c r="A10" s="74"/>
      <c r="B10" s="28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>
        <v>14952700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>
        <f>SUM(C10:AD10)</f>
        <v>14952700</v>
      </c>
      <c r="AG10" s="23"/>
      <c r="AH10" s="14"/>
      <c r="AI10" s="14"/>
      <c r="AJ10" s="13"/>
      <c r="AK10" s="14"/>
      <c r="AL10" s="14"/>
      <c r="AM10" s="14"/>
      <c r="AN10" s="14"/>
      <c r="AO10" s="14"/>
      <c r="AP10" s="14"/>
      <c r="AQ10" s="14"/>
      <c r="AR10" s="14"/>
    </row>
    <row r="11" spans="1:44" ht="15" customHeight="1" thickBot="1">
      <c r="A11" s="74"/>
      <c r="B11" s="28" t="s">
        <v>22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>
        <v>-2242905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>
        <f>SUM(C11:AD11)</f>
        <v>-2242905</v>
      </c>
      <c r="AG11" s="23"/>
      <c r="AH11" s="14"/>
      <c r="AI11" s="14"/>
      <c r="AJ11" s="13"/>
      <c r="AK11" s="14"/>
      <c r="AL11" s="14"/>
      <c r="AM11" s="14"/>
      <c r="AN11" s="14"/>
      <c r="AO11" s="14"/>
      <c r="AP11" s="14"/>
      <c r="AQ11" s="14"/>
      <c r="AR11" s="14"/>
    </row>
    <row r="12" spans="1:44" ht="15" customHeight="1" thickBot="1">
      <c r="A12" s="74"/>
      <c r="B12" s="28" t="s">
        <v>23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>
        <f>SUM(C12:AD12)</f>
        <v>0</v>
      </c>
      <c r="AG12" s="23"/>
      <c r="AH12" s="14"/>
      <c r="AI12" s="14"/>
      <c r="AJ12" s="13"/>
      <c r="AK12" s="14"/>
      <c r="AL12" s="14"/>
      <c r="AM12" s="14"/>
      <c r="AN12" s="14"/>
      <c r="AO12" s="14"/>
      <c r="AP12" s="14"/>
      <c r="AQ12" s="14"/>
      <c r="AR12" s="14"/>
    </row>
    <row r="13" spans="1:44" ht="15" customHeight="1" thickBot="1">
      <c r="A13" s="74"/>
      <c r="B13" s="31" t="s">
        <v>24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>
        <f>M9+M10+M11+M12</f>
        <v>0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>
        <f>AE9+AE10+AE11+AE12</f>
        <v>0</v>
      </c>
      <c r="AG13" s="23"/>
      <c r="AH13" s="14"/>
      <c r="AI13" s="14"/>
      <c r="AJ13" s="13"/>
      <c r="AK13" s="14"/>
      <c r="AL13" s="14"/>
      <c r="AM13" s="14"/>
      <c r="AN13" s="14"/>
      <c r="AO13" s="14"/>
      <c r="AP13" s="14"/>
      <c r="AQ13" s="14"/>
      <c r="AR13" s="14"/>
    </row>
    <row r="14" spans="1:44" ht="15" customHeight="1" thickBot="1">
      <c r="A14" s="72" t="s">
        <v>39</v>
      </c>
      <c r="B14" s="33" t="s">
        <v>20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>
        <v>90000</v>
      </c>
      <c r="AE14" s="35">
        <f>SUM(C14:AD14)</f>
        <v>90000</v>
      </c>
      <c r="AG14" s="23"/>
      <c r="AH14" s="14"/>
      <c r="AI14" s="14"/>
      <c r="AJ14" s="13"/>
      <c r="AK14" s="14"/>
      <c r="AL14" s="14"/>
      <c r="AM14" s="14"/>
      <c r="AN14" s="14"/>
      <c r="AO14" s="14"/>
      <c r="AP14" s="14"/>
      <c r="AQ14" s="14"/>
      <c r="AR14" s="14"/>
    </row>
    <row r="15" spans="1:44" ht="15" customHeight="1" thickBot="1">
      <c r="A15" s="72"/>
      <c r="B15" s="15" t="s">
        <v>21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v>30000</v>
      </c>
      <c r="AE15" s="36">
        <f>SUM(C15:AD15)</f>
        <v>30000</v>
      </c>
      <c r="AG15" s="23"/>
      <c r="AH15" s="14"/>
      <c r="AI15" s="14"/>
      <c r="AJ15" s="13"/>
      <c r="AK15" s="14"/>
      <c r="AL15" s="14"/>
      <c r="AM15" s="14"/>
      <c r="AN15" s="14"/>
      <c r="AO15" s="14"/>
      <c r="AP15" s="14"/>
      <c r="AQ15" s="14"/>
      <c r="AR15" s="14"/>
    </row>
    <row r="16" spans="1:44" ht="15" customHeight="1" thickBot="1">
      <c r="A16" s="72"/>
      <c r="B16" s="15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6">
        <f>SUM(C16:AD16)</f>
        <v>0</v>
      </c>
      <c r="AG16" s="23"/>
      <c r="AH16" s="14"/>
      <c r="AI16" s="14"/>
      <c r="AJ16" s="13"/>
      <c r="AK16" s="14"/>
      <c r="AL16" s="14"/>
      <c r="AM16" s="14"/>
      <c r="AN16" s="14"/>
      <c r="AO16" s="14"/>
      <c r="AP16" s="14"/>
      <c r="AQ16" s="14"/>
      <c r="AR16" s="14"/>
    </row>
    <row r="17" spans="1:44" ht="15" customHeight="1" thickBot="1">
      <c r="A17" s="72"/>
      <c r="B17" s="15" t="s">
        <v>23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6">
        <f>SUM(C17:AD17)</f>
        <v>0</v>
      </c>
      <c r="AG17" s="23"/>
      <c r="AH17" s="14"/>
      <c r="AI17" s="14"/>
      <c r="AJ17" s="13"/>
      <c r="AK17" s="14"/>
      <c r="AL17" s="14"/>
      <c r="AM17" s="14"/>
      <c r="AN17" s="14"/>
      <c r="AO17" s="14"/>
      <c r="AP17" s="14"/>
      <c r="AQ17" s="14"/>
      <c r="AR17" s="14"/>
    </row>
    <row r="18" spans="1:44" ht="15" customHeight="1" thickBot="1">
      <c r="A18" s="72"/>
      <c r="B18" s="37" t="s">
        <v>24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f>AD14+AD15+AD16+AD17</f>
        <v>120000</v>
      </c>
      <c r="AE18" s="21">
        <f>AE14+AE15+AE16+AE17</f>
        <v>120000</v>
      </c>
      <c r="AG18" s="23"/>
      <c r="AH18" s="14"/>
      <c r="AI18" s="14"/>
      <c r="AJ18" s="13"/>
      <c r="AK18" s="14"/>
      <c r="AL18" s="14"/>
      <c r="AM18" s="14"/>
      <c r="AN18" s="14"/>
      <c r="AO18" s="14"/>
      <c r="AP18" s="14"/>
      <c r="AQ18" s="14"/>
      <c r="AR18" s="14"/>
    </row>
    <row r="19" spans="1:44" ht="14.25" customHeight="1" thickBot="1">
      <c r="A19" s="71" t="s">
        <v>26</v>
      </c>
      <c r="B19" s="38" t="s">
        <v>20</v>
      </c>
      <c r="C19" s="27">
        <v>-1412</v>
      </c>
      <c r="D19" s="27">
        <v>1207468</v>
      </c>
      <c r="E19" s="27">
        <v>88560</v>
      </c>
      <c r="F19" s="27">
        <v>6948</v>
      </c>
      <c r="G19" s="27">
        <v>356737</v>
      </c>
      <c r="H19" s="27">
        <v>52436</v>
      </c>
      <c r="I19" s="27">
        <v>2824</v>
      </c>
      <c r="J19" s="27">
        <v>19210</v>
      </c>
      <c r="K19" s="27"/>
      <c r="L19" s="27">
        <v>70250</v>
      </c>
      <c r="M19" s="27">
        <v>3338193</v>
      </c>
      <c r="N19" s="27">
        <f>75000+47435</f>
        <v>122435</v>
      </c>
      <c r="O19" s="27">
        <v>46130</v>
      </c>
      <c r="P19" s="27">
        <v>22644</v>
      </c>
      <c r="Q19" s="27">
        <v>146281</v>
      </c>
      <c r="R19" s="27">
        <v>63710</v>
      </c>
      <c r="S19" s="27">
        <v>22640</v>
      </c>
      <c r="T19" s="27"/>
      <c r="U19" s="27">
        <v>4357</v>
      </c>
      <c r="V19" s="27"/>
      <c r="W19" s="27"/>
      <c r="X19" s="27">
        <v>-2440</v>
      </c>
      <c r="Y19" s="27">
        <v>44795</v>
      </c>
      <c r="Z19" s="27">
        <v>-3901390</v>
      </c>
      <c r="AA19" s="27">
        <v>-579780</v>
      </c>
      <c r="AB19" s="27">
        <v>42868</v>
      </c>
      <c r="AC19" s="27">
        <v>157500</v>
      </c>
      <c r="AD19" s="27"/>
      <c r="AE19" s="27">
        <f aca="true" t="shared" si="1" ref="AE19:AE63">SUM(C19:AD19)</f>
        <v>1330964</v>
      </c>
      <c r="AG19" s="14"/>
      <c r="AH19" s="14"/>
      <c r="AI19" s="14"/>
      <c r="AJ19" s="13"/>
      <c r="AK19" s="14"/>
      <c r="AL19" s="14"/>
      <c r="AM19" s="14"/>
      <c r="AN19" s="14"/>
      <c r="AO19" s="14"/>
      <c r="AP19" s="14"/>
      <c r="AQ19" s="14"/>
      <c r="AR19" s="14"/>
    </row>
    <row r="20" spans="1:44" ht="15" customHeight="1" thickBot="1">
      <c r="A20" s="71"/>
      <c r="B20" s="28" t="s">
        <v>21</v>
      </c>
      <c r="C20" s="30">
        <v>-605</v>
      </c>
      <c r="D20" s="30">
        <v>213082</v>
      </c>
      <c r="E20" s="30">
        <v>29520</v>
      </c>
      <c r="F20" s="30">
        <v>6948</v>
      </c>
      <c r="G20" s="30">
        <v>356737</v>
      </c>
      <c r="H20" s="30">
        <v>17477</v>
      </c>
      <c r="I20" s="30"/>
      <c r="J20" s="30">
        <v>4798</v>
      </c>
      <c r="K20" s="30"/>
      <c r="L20" s="30">
        <v>12450</v>
      </c>
      <c r="M20" s="30">
        <v>1426425</v>
      </c>
      <c r="N20" s="30">
        <f>25000+16286</f>
        <v>41286</v>
      </c>
      <c r="O20" s="30">
        <v>5127</v>
      </c>
      <c r="P20" s="30">
        <v>4814</v>
      </c>
      <c r="Q20" s="30">
        <v>48740</v>
      </c>
      <c r="R20" s="30"/>
      <c r="S20" s="30"/>
      <c r="T20" s="30"/>
      <c r="U20" s="30"/>
      <c r="V20" s="30"/>
      <c r="W20" s="30"/>
      <c r="X20" s="30"/>
      <c r="Y20" s="30"/>
      <c r="Z20" s="30">
        <v>-1707161</v>
      </c>
      <c r="AA20" s="30"/>
      <c r="AB20" s="30">
        <v>8445</v>
      </c>
      <c r="AC20" s="30">
        <v>18000</v>
      </c>
      <c r="AD20" s="30"/>
      <c r="AE20" s="30">
        <f t="shared" si="1"/>
        <v>486083</v>
      </c>
      <c r="AG20" s="14"/>
      <c r="AH20" s="14"/>
      <c r="AI20" s="14"/>
      <c r="AJ20" s="13"/>
      <c r="AK20" s="14"/>
      <c r="AL20" s="14"/>
      <c r="AM20" s="14"/>
      <c r="AN20" s="14"/>
      <c r="AO20" s="14"/>
      <c r="AP20" s="14"/>
      <c r="AQ20" s="14"/>
      <c r="AR20" s="14"/>
    </row>
    <row r="21" spans="1:44" ht="15" customHeight="1" thickBot="1">
      <c r="A21" s="71"/>
      <c r="B21" s="28" t="s">
        <v>22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>
        <v>589092</v>
      </c>
      <c r="N21" s="30"/>
      <c r="O21" s="30"/>
      <c r="P21" s="30">
        <v>4636</v>
      </c>
      <c r="Q21" s="30"/>
      <c r="R21" s="30"/>
      <c r="S21" s="30"/>
      <c r="T21" s="30"/>
      <c r="U21" s="30"/>
      <c r="V21" s="30"/>
      <c r="W21" s="30"/>
      <c r="X21" s="30">
        <v>-431</v>
      </c>
      <c r="Y21" s="30">
        <v>7905</v>
      </c>
      <c r="Z21" s="30"/>
      <c r="AA21" s="30">
        <v>-193261</v>
      </c>
      <c r="AB21" s="30"/>
      <c r="AC21" s="30"/>
      <c r="AD21" s="30"/>
      <c r="AE21" s="30">
        <f t="shared" si="1"/>
        <v>407941</v>
      </c>
      <c r="AG21" s="14"/>
      <c r="AH21" s="14"/>
      <c r="AI21" s="14"/>
      <c r="AJ21" s="13"/>
      <c r="AK21" s="14"/>
      <c r="AL21" s="14"/>
      <c r="AM21" s="14"/>
      <c r="AN21" s="14"/>
      <c r="AO21" s="14"/>
      <c r="AP21" s="14"/>
      <c r="AQ21" s="14"/>
      <c r="AR21" s="14"/>
    </row>
    <row r="22" spans="1:44" ht="15" customHeight="1" thickBot="1">
      <c r="A22" s="71"/>
      <c r="B22" s="28" t="s">
        <v>23</v>
      </c>
      <c r="C22" s="30"/>
      <c r="D22" s="30"/>
      <c r="E22" s="30"/>
      <c r="F22" s="30">
        <v>-27685</v>
      </c>
      <c r="G22" s="30">
        <v>-437147</v>
      </c>
      <c r="H22" s="30">
        <v>6900</v>
      </c>
      <c r="I22" s="30">
        <v>3967</v>
      </c>
      <c r="J22" s="30"/>
      <c r="K22" s="30"/>
      <c r="L22" s="30"/>
      <c r="M22" s="30">
        <v>673774</v>
      </c>
      <c r="N22" s="30"/>
      <c r="O22" s="30"/>
      <c r="P22" s="30"/>
      <c r="Q22" s="30">
        <v>0</v>
      </c>
      <c r="R22" s="30"/>
      <c r="S22" s="30"/>
      <c r="T22" s="30"/>
      <c r="U22" s="30"/>
      <c r="V22" s="30"/>
      <c r="W22" s="30"/>
      <c r="X22" s="30"/>
      <c r="Y22" s="30"/>
      <c r="Z22" s="30"/>
      <c r="AA22" s="30">
        <v>-177800</v>
      </c>
      <c r="AB22" s="30"/>
      <c r="AC22" s="30"/>
      <c r="AD22" s="30"/>
      <c r="AE22" s="30">
        <f t="shared" si="1"/>
        <v>42009</v>
      </c>
      <c r="AG22" s="14"/>
      <c r="AH22" s="14"/>
      <c r="AI22" s="14"/>
      <c r="AJ22" s="13"/>
      <c r="AK22" s="14"/>
      <c r="AL22" s="14"/>
      <c r="AM22" s="14"/>
      <c r="AN22" s="14"/>
      <c r="AO22" s="14"/>
      <c r="AP22" s="14"/>
      <c r="AQ22" s="14"/>
      <c r="AR22" s="14"/>
    </row>
    <row r="23" spans="1:44" ht="15" customHeight="1" thickBot="1">
      <c r="A23" s="71"/>
      <c r="B23" s="39" t="s">
        <v>24</v>
      </c>
      <c r="C23" s="40">
        <f aca="true" t="shared" si="2" ref="C23:M23">SUM(C19:C22)</f>
        <v>-2017</v>
      </c>
      <c r="D23" s="40">
        <f t="shared" si="2"/>
        <v>1420550</v>
      </c>
      <c r="E23" s="40">
        <f t="shared" si="2"/>
        <v>118080</v>
      </c>
      <c r="F23" s="40">
        <f t="shared" si="2"/>
        <v>-13789</v>
      </c>
      <c r="G23" s="40">
        <f t="shared" si="2"/>
        <v>276327</v>
      </c>
      <c r="H23" s="40">
        <f t="shared" si="2"/>
        <v>76813</v>
      </c>
      <c r="I23" s="40">
        <f t="shared" si="2"/>
        <v>6791</v>
      </c>
      <c r="J23" s="40">
        <f t="shared" si="2"/>
        <v>24008</v>
      </c>
      <c r="K23" s="40"/>
      <c r="L23" s="40">
        <f t="shared" si="2"/>
        <v>82700</v>
      </c>
      <c r="M23" s="40">
        <f t="shared" si="2"/>
        <v>6027484</v>
      </c>
      <c r="N23" s="40">
        <f aca="true" t="shared" si="3" ref="N23:S23">SUM(N19:N22)</f>
        <v>163721</v>
      </c>
      <c r="O23" s="40">
        <f t="shared" si="3"/>
        <v>51257</v>
      </c>
      <c r="P23" s="40">
        <f t="shared" si="3"/>
        <v>32094</v>
      </c>
      <c r="Q23" s="40">
        <f t="shared" si="3"/>
        <v>195021</v>
      </c>
      <c r="R23" s="40">
        <f t="shared" si="3"/>
        <v>63710</v>
      </c>
      <c r="S23" s="40">
        <f t="shared" si="3"/>
        <v>22640</v>
      </c>
      <c r="T23" s="40"/>
      <c r="U23" s="40">
        <f>SUM(U19:U22)</f>
        <v>4357</v>
      </c>
      <c r="V23" s="40">
        <f>SUM(V19:V22)</f>
        <v>0</v>
      </c>
      <c r="W23" s="40"/>
      <c r="X23" s="40">
        <f>SUM(X19:X22)</f>
        <v>-2871</v>
      </c>
      <c r="Y23" s="40">
        <f>SUM(Y19:Y22)</f>
        <v>52700</v>
      </c>
      <c r="Z23" s="40">
        <f>SUM(Z19:Z22)</f>
        <v>-5608551</v>
      </c>
      <c r="AA23" s="40">
        <f>SUM(AA19:AA22)</f>
        <v>-950841</v>
      </c>
      <c r="AB23" s="40">
        <f>SUM(AB19:AB22)</f>
        <v>51313</v>
      </c>
      <c r="AC23" s="40">
        <f>AC19+AC20+AC21+AC22</f>
        <v>175500</v>
      </c>
      <c r="AD23" s="40">
        <f>AD19+AD20+AD21+AD22</f>
        <v>0</v>
      </c>
      <c r="AE23" s="32">
        <f t="shared" si="1"/>
        <v>2266997</v>
      </c>
      <c r="AG23" s="23"/>
      <c r="AH23" s="14"/>
      <c r="AI23" s="14"/>
      <c r="AJ23" s="13"/>
      <c r="AK23" s="14"/>
      <c r="AL23" s="14"/>
      <c r="AM23" s="14"/>
      <c r="AN23" s="14"/>
      <c r="AO23" s="14"/>
      <c r="AP23" s="14"/>
      <c r="AQ23" s="14"/>
      <c r="AR23" s="14"/>
    </row>
    <row r="24" spans="1:44" ht="15" customHeight="1">
      <c r="A24" s="68" t="s">
        <v>40</v>
      </c>
      <c r="B24" s="33" t="s">
        <v>20</v>
      </c>
      <c r="C24" s="9"/>
      <c r="D24" s="9"/>
      <c r="E24" s="9"/>
      <c r="F24" s="9"/>
      <c r="G24" s="9"/>
      <c r="H24" s="9"/>
      <c r="I24" s="9"/>
      <c r="J24" s="9"/>
      <c r="K24" s="9">
        <v>48338</v>
      </c>
      <c r="L24" s="9"/>
      <c r="M24" s="9"/>
      <c r="N24" s="9"/>
      <c r="O24" s="9"/>
      <c r="P24" s="9">
        <v>-9108</v>
      </c>
      <c r="Q24" s="4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5">
        <f t="shared" si="1"/>
        <v>39230</v>
      </c>
      <c r="AG24" s="23"/>
      <c r="AH24" s="14"/>
      <c r="AI24" s="14"/>
      <c r="AJ24" s="13"/>
      <c r="AK24" s="14"/>
      <c r="AL24" s="14"/>
      <c r="AM24" s="14"/>
      <c r="AN24" s="14"/>
      <c r="AO24" s="14"/>
      <c r="AP24" s="14"/>
      <c r="AQ24" s="14"/>
      <c r="AR24" s="14"/>
    </row>
    <row r="25" spans="1:44" ht="15" customHeight="1">
      <c r="A25" s="69"/>
      <c r="B25" s="15" t="s">
        <v>21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-1937</v>
      </c>
      <c r="Q25" s="4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6">
        <f t="shared" si="1"/>
        <v>-1937</v>
      </c>
      <c r="AG25" s="23"/>
      <c r="AH25" s="14"/>
      <c r="AI25" s="14"/>
      <c r="AJ25" s="13"/>
      <c r="AK25" s="14"/>
      <c r="AL25" s="14"/>
      <c r="AM25" s="14"/>
      <c r="AN25" s="14"/>
      <c r="AO25" s="14"/>
      <c r="AP25" s="14"/>
      <c r="AQ25" s="14"/>
      <c r="AR25" s="14"/>
    </row>
    <row r="26" spans="1:44" ht="15" customHeight="1">
      <c r="A26" s="69"/>
      <c r="B26" s="15" t="s">
        <v>22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-1866</v>
      </c>
      <c r="Q26" s="4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6">
        <f t="shared" si="1"/>
        <v>-1866</v>
      </c>
      <c r="AG26" s="23"/>
      <c r="AH26" s="14"/>
      <c r="AI26" s="14"/>
      <c r="AJ26" s="13"/>
      <c r="AK26" s="14"/>
      <c r="AL26" s="14"/>
      <c r="AM26" s="14"/>
      <c r="AN26" s="14"/>
      <c r="AO26" s="14"/>
      <c r="AP26" s="14"/>
      <c r="AQ26" s="14"/>
      <c r="AR26" s="14"/>
    </row>
    <row r="27" spans="1:44" ht="15" customHeight="1">
      <c r="A27" s="69"/>
      <c r="B27" s="15" t="s">
        <v>23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23063</v>
      </c>
      <c r="Q27" s="4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>
        <f t="shared" si="1"/>
        <v>23063</v>
      </c>
      <c r="AG27" s="23"/>
      <c r="AH27" s="14"/>
      <c r="AI27" s="14"/>
      <c r="AJ27" s="13"/>
      <c r="AK27" s="14"/>
      <c r="AL27" s="14"/>
      <c r="AM27" s="14"/>
      <c r="AN27" s="14"/>
      <c r="AO27" s="14"/>
      <c r="AP27" s="14"/>
      <c r="AQ27" s="14"/>
      <c r="AR27" s="14"/>
    </row>
    <row r="28" spans="1:44" ht="15" customHeight="1" thickBot="1">
      <c r="A28" s="70"/>
      <c r="B28" s="37" t="s">
        <v>24</v>
      </c>
      <c r="C28" s="21"/>
      <c r="D28" s="21"/>
      <c r="E28" s="21"/>
      <c r="F28" s="21"/>
      <c r="G28" s="21"/>
      <c r="H28" s="21"/>
      <c r="I28" s="21"/>
      <c r="J28" s="21"/>
      <c r="K28" s="21">
        <f>K24+K25+K26+K27</f>
        <v>48338</v>
      </c>
      <c r="L28" s="21"/>
      <c r="M28" s="21"/>
      <c r="N28" s="21"/>
      <c r="O28" s="21"/>
      <c r="P28" s="21">
        <f>P24+P25+P26+P27</f>
        <v>10152</v>
      </c>
      <c r="Q28" s="43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>
        <f t="shared" si="1"/>
        <v>58490</v>
      </c>
      <c r="AG28" s="23"/>
      <c r="AH28" s="14"/>
      <c r="AI28" s="14"/>
      <c r="AJ28" s="13"/>
      <c r="AK28" s="14"/>
      <c r="AL28" s="14"/>
      <c r="AM28" s="14"/>
      <c r="AN28" s="14"/>
      <c r="AO28" s="14"/>
      <c r="AP28" s="14"/>
      <c r="AQ28" s="14"/>
      <c r="AR28" s="14"/>
    </row>
    <row r="29" spans="1:44" ht="15" customHeight="1" thickBot="1">
      <c r="A29" s="71" t="s">
        <v>41</v>
      </c>
      <c r="B29" s="44" t="s">
        <v>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5"/>
      <c r="Q29" s="25">
        <v>-15</v>
      </c>
      <c r="R29" s="25"/>
      <c r="S29" s="25">
        <v>93577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7">
        <f>SUM(C29:AD29)</f>
        <v>93562</v>
      </c>
      <c r="AG29" s="14"/>
      <c r="AH29" s="14"/>
      <c r="AI29" s="14"/>
      <c r="AJ29" s="13"/>
      <c r="AK29" s="14"/>
      <c r="AL29" s="14"/>
      <c r="AM29" s="14"/>
      <c r="AN29" s="14"/>
      <c r="AO29" s="14"/>
      <c r="AP29" s="14"/>
      <c r="AQ29" s="14"/>
      <c r="AR29" s="14"/>
    </row>
    <row r="30" spans="1:44" ht="15" customHeight="1" thickBot="1">
      <c r="A30" s="71"/>
      <c r="B30" s="24" t="s">
        <v>21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6"/>
      <c r="Q30" s="29">
        <v>15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>
        <f t="shared" si="1"/>
        <v>15</v>
      </c>
      <c r="AG30" s="14"/>
      <c r="AH30" s="14"/>
      <c r="AI30" s="14"/>
      <c r="AJ30" s="13"/>
      <c r="AK30" s="14"/>
      <c r="AL30" s="14"/>
      <c r="AM30" s="14"/>
      <c r="AN30" s="14"/>
      <c r="AO30" s="14"/>
      <c r="AP30" s="14"/>
      <c r="AQ30" s="14"/>
      <c r="AR30" s="14"/>
    </row>
    <row r="31" spans="1:44" ht="13.5" customHeight="1" thickBot="1">
      <c r="A31" s="71"/>
      <c r="B31" s="24" t="s">
        <v>22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4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>
        <f t="shared" si="1"/>
        <v>0</v>
      </c>
      <c r="AG31" s="14"/>
      <c r="AH31" s="14"/>
      <c r="AI31" s="14"/>
      <c r="AJ31" s="13"/>
      <c r="AK31" s="14"/>
      <c r="AL31" s="14"/>
      <c r="AM31" s="14"/>
      <c r="AN31" s="14"/>
      <c r="AO31" s="14"/>
      <c r="AP31" s="14"/>
      <c r="AQ31" s="14"/>
      <c r="AR31" s="14"/>
    </row>
    <row r="32" spans="1:44" ht="15" customHeight="1" thickBot="1">
      <c r="A32" s="71"/>
      <c r="B32" s="24" t="s">
        <v>23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6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>
        <f t="shared" si="1"/>
        <v>0</v>
      </c>
      <c r="AG32" s="14"/>
      <c r="AH32" s="14"/>
      <c r="AI32" s="14"/>
      <c r="AJ32" s="13"/>
      <c r="AK32" s="14"/>
      <c r="AL32" s="14"/>
      <c r="AM32" s="14"/>
      <c r="AN32" s="14"/>
      <c r="AO32" s="14"/>
      <c r="AP32" s="14"/>
      <c r="AQ32" s="14"/>
      <c r="AR32" s="14"/>
    </row>
    <row r="33" spans="1:44" ht="15.75" customHeight="1" thickBot="1">
      <c r="A33" s="71"/>
      <c r="B33" s="39" t="s">
        <v>24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7"/>
      <c r="Q33" s="32">
        <f>Q29+Q30+Q31+Q32</f>
        <v>0</v>
      </c>
      <c r="R33" s="32"/>
      <c r="S33" s="32">
        <f>S29+S30+S31+S32</f>
        <v>93577</v>
      </c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>
        <f t="shared" si="1"/>
        <v>93577</v>
      </c>
      <c r="AF33" s="48"/>
      <c r="AG33" s="23"/>
      <c r="AH33" s="14"/>
      <c r="AI33" s="14"/>
      <c r="AJ33" s="13"/>
      <c r="AK33" s="14"/>
      <c r="AL33" s="14"/>
      <c r="AM33" s="14"/>
      <c r="AN33" s="14"/>
      <c r="AO33" s="14"/>
      <c r="AP33" s="14"/>
      <c r="AQ33" s="14"/>
      <c r="AR33" s="14"/>
    </row>
    <row r="34" spans="1:44" ht="15" customHeight="1">
      <c r="A34" s="68" t="s">
        <v>42</v>
      </c>
      <c r="B34" s="49" t="s">
        <v>20</v>
      </c>
      <c r="C34" s="50"/>
      <c r="D34" s="50"/>
      <c r="E34" s="50"/>
      <c r="F34" s="50">
        <v>99016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9"/>
      <c r="R34" s="50"/>
      <c r="S34" s="50"/>
      <c r="T34" s="50"/>
      <c r="U34" s="50"/>
      <c r="V34" s="50"/>
      <c r="W34" s="50"/>
      <c r="X34" s="50"/>
      <c r="Y34" s="50"/>
      <c r="Z34" s="35"/>
      <c r="AA34" s="35"/>
      <c r="AB34" s="35"/>
      <c r="AC34" s="35"/>
      <c r="AD34" s="35"/>
      <c r="AE34" s="35">
        <f>SUM(C34:AD34)</f>
        <v>99016</v>
      </c>
      <c r="AG34" s="14"/>
      <c r="AH34" s="14"/>
      <c r="AI34" s="14"/>
      <c r="AJ34" s="13"/>
      <c r="AK34" s="14"/>
      <c r="AL34" s="14"/>
      <c r="AM34" s="14"/>
      <c r="AN34" s="14"/>
      <c r="AO34" s="14"/>
      <c r="AP34" s="14"/>
      <c r="AQ34" s="14"/>
      <c r="AR34" s="14"/>
    </row>
    <row r="35" spans="1:44" ht="15" customHeight="1">
      <c r="A35" s="69"/>
      <c r="B35" s="8" t="s">
        <v>21</v>
      </c>
      <c r="C35" s="36"/>
      <c r="D35" s="36"/>
      <c r="E35" s="36"/>
      <c r="F35" s="36">
        <v>99016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>
        <f t="shared" si="1"/>
        <v>99016</v>
      </c>
      <c r="AG35" s="14"/>
      <c r="AH35" s="14"/>
      <c r="AI35" s="14"/>
      <c r="AJ35" s="13"/>
      <c r="AK35" s="14"/>
      <c r="AL35" s="14"/>
      <c r="AM35" s="14"/>
      <c r="AN35" s="14"/>
      <c r="AO35" s="14"/>
      <c r="AP35" s="14"/>
      <c r="AQ35" s="14"/>
      <c r="AR35" s="14"/>
    </row>
    <row r="36" spans="1:44" ht="14.25" customHeight="1">
      <c r="A36" s="69"/>
      <c r="B36" s="8" t="s">
        <v>22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>
        <f t="shared" si="1"/>
        <v>0</v>
      </c>
      <c r="AG36" s="14"/>
      <c r="AH36" s="14"/>
      <c r="AI36" s="14"/>
      <c r="AJ36" s="13"/>
      <c r="AK36" s="14"/>
      <c r="AL36" s="14"/>
      <c r="AM36" s="14"/>
      <c r="AN36" s="14"/>
      <c r="AO36" s="14"/>
      <c r="AP36" s="14"/>
      <c r="AQ36" s="14"/>
      <c r="AR36" s="14"/>
    </row>
    <row r="37" spans="1:44" ht="13.5" customHeight="1">
      <c r="A37" s="69"/>
      <c r="B37" s="8" t="s">
        <v>23</v>
      </c>
      <c r="C37" s="36"/>
      <c r="D37" s="36"/>
      <c r="E37" s="36"/>
      <c r="F37" s="36">
        <v>-198032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>
        <f t="shared" si="1"/>
        <v>-198032</v>
      </c>
      <c r="AG37" s="14"/>
      <c r="AH37" s="14"/>
      <c r="AI37" s="14"/>
      <c r="AJ37" s="13"/>
      <c r="AK37" s="14"/>
      <c r="AL37" s="14"/>
      <c r="AM37" s="14"/>
      <c r="AN37" s="14"/>
      <c r="AO37" s="14"/>
      <c r="AP37" s="14"/>
      <c r="AQ37" s="14"/>
      <c r="AR37" s="14"/>
    </row>
    <row r="38" spans="1:44" ht="18" customHeight="1" thickBot="1">
      <c r="A38" s="70"/>
      <c r="B38" s="37" t="s">
        <v>24</v>
      </c>
      <c r="C38" s="21"/>
      <c r="D38" s="21"/>
      <c r="E38" s="21"/>
      <c r="F38" s="21">
        <f>F34+F35+F36+F37</f>
        <v>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f t="shared" si="1"/>
        <v>0</v>
      </c>
      <c r="AF38" s="48"/>
      <c r="AG38" s="14"/>
      <c r="AH38" s="14"/>
      <c r="AI38" s="14"/>
      <c r="AJ38" s="13"/>
      <c r="AK38" s="14"/>
      <c r="AL38" s="14"/>
      <c r="AM38" s="14"/>
      <c r="AN38" s="14"/>
      <c r="AO38" s="14"/>
      <c r="AP38" s="14"/>
      <c r="AQ38" s="14"/>
      <c r="AR38" s="14"/>
    </row>
    <row r="39" spans="1:44" ht="15" customHeight="1">
      <c r="A39" s="76" t="s">
        <v>43</v>
      </c>
      <c r="B39" s="44" t="s">
        <v>20</v>
      </c>
      <c r="C39" s="26"/>
      <c r="D39" s="26"/>
      <c r="E39" s="26"/>
      <c r="F39" s="26">
        <v>1</v>
      </c>
      <c r="G39" s="26"/>
      <c r="H39" s="26"/>
      <c r="I39" s="26"/>
      <c r="J39" s="26"/>
      <c r="K39" s="26"/>
      <c r="L39" s="25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>
        <f>SUM(C39:AD39)</f>
        <v>1</v>
      </c>
      <c r="AG39" s="14"/>
      <c r="AH39" s="14"/>
      <c r="AI39" s="14"/>
      <c r="AJ39" s="13"/>
      <c r="AK39" s="14"/>
      <c r="AL39" s="14"/>
      <c r="AM39" s="14"/>
      <c r="AN39" s="14"/>
      <c r="AO39" s="14"/>
      <c r="AP39" s="14"/>
      <c r="AQ39" s="14"/>
      <c r="AR39" s="14"/>
    </row>
    <row r="40" spans="1:44" ht="15" customHeight="1">
      <c r="A40" s="77"/>
      <c r="B40" s="24" t="s">
        <v>21</v>
      </c>
      <c r="C40" s="30"/>
      <c r="D40" s="30"/>
      <c r="E40" s="30"/>
      <c r="F40" s="30">
        <v>1</v>
      </c>
      <c r="G40" s="30"/>
      <c r="H40" s="30"/>
      <c r="I40" s="30"/>
      <c r="J40" s="30"/>
      <c r="K40" s="30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>
        <f t="shared" si="1"/>
        <v>1</v>
      </c>
      <c r="AG40" s="14"/>
      <c r="AH40" s="14"/>
      <c r="AI40" s="14"/>
      <c r="AJ40" s="13"/>
      <c r="AK40" s="14"/>
      <c r="AL40" s="14"/>
      <c r="AM40" s="14"/>
      <c r="AN40" s="14"/>
      <c r="AO40" s="14"/>
      <c r="AP40" s="14"/>
      <c r="AQ40" s="14"/>
      <c r="AR40" s="14"/>
    </row>
    <row r="41" spans="1:44" ht="12.75" customHeight="1">
      <c r="A41" s="77"/>
      <c r="B41" s="24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>
        <f t="shared" si="1"/>
        <v>0</v>
      </c>
      <c r="AG41" s="14"/>
      <c r="AH41" s="14"/>
      <c r="AI41" s="14"/>
      <c r="AJ41" s="13"/>
      <c r="AK41" s="14"/>
      <c r="AL41" s="14"/>
      <c r="AM41" s="14"/>
      <c r="AN41" s="14"/>
      <c r="AO41" s="14"/>
      <c r="AP41" s="14"/>
      <c r="AQ41" s="14"/>
      <c r="AR41" s="14"/>
    </row>
    <row r="42" spans="1:44" ht="15" customHeight="1">
      <c r="A42" s="77"/>
      <c r="B42" s="24" t="s">
        <v>23</v>
      </c>
      <c r="C42" s="30"/>
      <c r="D42" s="30"/>
      <c r="E42" s="30"/>
      <c r="F42" s="30">
        <v>-2</v>
      </c>
      <c r="G42" s="30"/>
      <c r="H42" s="30"/>
      <c r="I42" s="30"/>
      <c r="J42" s="30"/>
      <c r="K42" s="30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>
        <v>6357</v>
      </c>
      <c r="AE42" s="30">
        <f t="shared" si="1"/>
        <v>6355</v>
      </c>
      <c r="AG42" s="14"/>
      <c r="AH42" s="14"/>
      <c r="AI42" s="14"/>
      <c r="AJ42" s="13"/>
      <c r="AK42" s="14"/>
      <c r="AL42" s="14"/>
      <c r="AM42" s="14"/>
      <c r="AN42" s="14"/>
      <c r="AO42" s="14"/>
      <c r="AP42" s="14"/>
      <c r="AQ42" s="14"/>
      <c r="AR42" s="14"/>
    </row>
    <row r="43" spans="1:44" ht="15" customHeight="1" thickBot="1">
      <c r="A43" s="75"/>
      <c r="B43" s="39" t="s">
        <v>24</v>
      </c>
      <c r="C43" s="32"/>
      <c r="D43" s="32"/>
      <c r="E43" s="32"/>
      <c r="F43" s="32">
        <f>F39+F40+F41+F42</f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>
        <f>AD39+AD40+AD41+AD42</f>
        <v>6357</v>
      </c>
      <c r="AE43" s="32">
        <f t="shared" si="1"/>
        <v>6357</v>
      </c>
      <c r="AF43" s="48"/>
      <c r="AG43" s="14"/>
      <c r="AH43" s="14"/>
      <c r="AI43" s="14"/>
      <c r="AJ43" s="13"/>
      <c r="AK43" s="14"/>
      <c r="AL43" s="14"/>
      <c r="AM43" s="14"/>
      <c r="AN43" s="14"/>
      <c r="AO43" s="14"/>
      <c r="AP43" s="14"/>
      <c r="AQ43" s="14"/>
      <c r="AR43" s="14"/>
    </row>
    <row r="44" spans="1:44" ht="15" customHeight="1" thickBot="1">
      <c r="A44" s="72" t="s">
        <v>44</v>
      </c>
      <c r="B44" s="49" t="s">
        <v>20</v>
      </c>
      <c r="C44" s="50"/>
      <c r="D44" s="50"/>
      <c r="E44" s="50"/>
      <c r="F44" s="50"/>
      <c r="G44" s="50">
        <v>-140201</v>
      </c>
      <c r="H44" s="50"/>
      <c r="I44" s="50">
        <v>1967</v>
      </c>
      <c r="J44" s="50"/>
      <c r="K44" s="50"/>
      <c r="L44" s="50"/>
      <c r="M44" s="9">
        <v>-383130</v>
      </c>
      <c r="N44" s="50"/>
      <c r="O44" s="50"/>
      <c r="P44" s="50"/>
      <c r="Q44" s="50"/>
      <c r="R44" s="50"/>
      <c r="S44" s="50"/>
      <c r="T44" s="50"/>
      <c r="U44" s="50"/>
      <c r="V44" s="50"/>
      <c r="W44" s="9"/>
      <c r="X44" s="9"/>
      <c r="Y44" s="9"/>
      <c r="Z44" s="35"/>
      <c r="AA44" s="35"/>
      <c r="AB44" s="35"/>
      <c r="AC44" s="35"/>
      <c r="AD44" s="35"/>
      <c r="AE44" s="35">
        <f>SUM(C44:AD44)</f>
        <v>-521364</v>
      </c>
      <c r="AG44" s="14"/>
      <c r="AH44" s="14"/>
      <c r="AI44" s="14"/>
      <c r="AJ44" s="13"/>
      <c r="AK44" s="14"/>
      <c r="AL44" s="14"/>
      <c r="AM44" s="14"/>
      <c r="AN44" s="14"/>
      <c r="AO44" s="14"/>
      <c r="AP44" s="14"/>
      <c r="AQ44" s="14"/>
      <c r="AR44" s="14"/>
    </row>
    <row r="45" spans="1:44" ht="15" customHeight="1" thickBot="1">
      <c r="A45" s="72"/>
      <c r="B45" s="8" t="s">
        <v>21</v>
      </c>
      <c r="C45" s="36"/>
      <c r="D45" s="36"/>
      <c r="E45" s="36"/>
      <c r="F45" s="36"/>
      <c r="G45" s="36">
        <v>-140201</v>
      </c>
      <c r="H45" s="36"/>
      <c r="I45" s="36"/>
      <c r="J45" s="36"/>
      <c r="K45" s="36"/>
      <c r="L45" s="36"/>
      <c r="M45" s="16">
        <v>-4714362</v>
      </c>
      <c r="N45" s="36"/>
      <c r="O45" s="36"/>
      <c r="P45" s="36"/>
      <c r="Q45" s="36"/>
      <c r="R45" s="36"/>
      <c r="S45" s="36"/>
      <c r="T45" s="36"/>
      <c r="U45" s="36"/>
      <c r="V45" s="36"/>
      <c r="W45" s="16"/>
      <c r="X45" s="16"/>
      <c r="Y45" s="16"/>
      <c r="Z45" s="36"/>
      <c r="AA45" s="36"/>
      <c r="AB45" s="36"/>
      <c r="AC45" s="36"/>
      <c r="AD45" s="36"/>
      <c r="AE45" s="36">
        <f t="shared" si="1"/>
        <v>-4854563</v>
      </c>
      <c r="AG45" s="14"/>
      <c r="AH45" s="14"/>
      <c r="AI45" s="14"/>
      <c r="AJ45" s="13"/>
      <c r="AK45" s="14"/>
      <c r="AL45" s="14"/>
      <c r="AM45" s="14"/>
      <c r="AN45" s="14"/>
      <c r="AO45" s="14"/>
      <c r="AP45" s="14"/>
      <c r="AQ45" s="14"/>
      <c r="AR45" s="14"/>
    </row>
    <row r="46" spans="1:44" ht="15" customHeight="1" thickBot="1">
      <c r="A46" s="72"/>
      <c r="B46" s="8" t="s">
        <v>22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6">
        <v>-67612</v>
      </c>
      <c r="N46" s="36"/>
      <c r="O46" s="36"/>
      <c r="P46" s="36"/>
      <c r="Q46" s="36"/>
      <c r="R46" s="36"/>
      <c r="S46" s="36"/>
      <c r="T46" s="36"/>
      <c r="U46" s="36"/>
      <c r="V46" s="36"/>
      <c r="W46" s="16"/>
      <c r="X46" s="16"/>
      <c r="Y46" s="16"/>
      <c r="Z46" s="36"/>
      <c r="AA46" s="36"/>
      <c r="AB46" s="36"/>
      <c r="AC46" s="36"/>
      <c r="AD46" s="36"/>
      <c r="AE46" s="36">
        <f t="shared" si="1"/>
        <v>-67612</v>
      </c>
      <c r="AG46" s="14"/>
      <c r="AH46" s="14"/>
      <c r="AI46" s="14"/>
      <c r="AJ46" s="13"/>
      <c r="AK46" s="14"/>
      <c r="AL46" s="14"/>
      <c r="AM46" s="14"/>
      <c r="AN46" s="14"/>
      <c r="AO46" s="14"/>
      <c r="AP46" s="14"/>
      <c r="AQ46" s="14"/>
      <c r="AR46" s="14"/>
    </row>
    <row r="47" spans="1:44" ht="15" customHeight="1" thickBot="1">
      <c r="A47" s="72"/>
      <c r="B47" s="8" t="s">
        <v>23</v>
      </c>
      <c r="C47" s="36"/>
      <c r="D47" s="36"/>
      <c r="E47" s="36"/>
      <c r="F47" s="36"/>
      <c r="G47" s="36">
        <v>280402</v>
      </c>
      <c r="H47" s="36"/>
      <c r="I47" s="36">
        <v>-1967</v>
      </c>
      <c r="J47" s="36"/>
      <c r="K47" s="36"/>
      <c r="L47" s="36"/>
      <c r="M47" s="16">
        <v>29582</v>
      </c>
      <c r="N47" s="36"/>
      <c r="O47" s="36"/>
      <c r="P47" s="36"/>
      <c r="Q47" s="36"/>
      <c r="R47" s="36"/>
      <c r="S47" s="36"/>
      <c r="T47" s="36"/>
      <c r="U47" s="36"/>
      <c r="V47" s="36"/>
      <c r="W47" s="16"/>
      <c r="X47" s="16"/>
      <c r="Y47" s="16"/>
      <c r="Z47" s="36"/>
      <c r="AA47" s="36"/>
      <c r="AB47" s="36"/>
      <c r="AC47" s="36"/>
      <c r="AD47" s="36"/>
      <c r="AE47" s="36">
        <f t="shared" si="1"/>
        <v>308017</v>
      </c>
      <c r="AG47" s="14"/>
      <c r="AH47" s="14"/>
      <c r="AI47" s="14"/>
      <c r="AJ47" s="13"/>
      <c r="AK47" s="14"/>
      <c r="AL47" s="14"/>
      <c r="AM47" s="14"/>
      <c r="AN47" s="14"/>
      <c r="AO47" s="14"/>
      <c r="AP47" s="14"/>
      <c r="AQ47" s="14"/>
      <c r="AR47" s="14"/>
    </row>
    <row r="48" spans="1:44" ht="15" customHeight="1" thickBot="1">
      <c r="A48" s="72"/>
      <c r="B48" s="37" t="s">
        <v>24</v>
      </c>
      <c r="C48" s="21"/>
      <c r="D48" s="21"/>
      <c r="E48" s="21"/>
      <c r="F48" s="21"/>
      <c r="G48" s="21">
        <f>G44+G45+G46+G47</f>
        <v>0</v>
      </c>
      <c r="H48" s="21"/>
      <c r="I48" s="21">
        <f>I44+I45+I46+I47</f>
        <v>0</v>
      </c>
      <c r="J48" s="21"/>
      <c r="K48" s="21"/>
      <c r="L48" s="21"/>
      <c r="M48" s="21">
        <f>M44+M45+M46+M47</f>
        <v>-5135522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>
        <f t="shared" si="1"/>
        <v>-5135522</v>
      </c>
      <c r="AF48" s="48"/>
      <c r="AG48" s="14"/>
      <c r="AH48" s="14"/>
      <c r="AI48" s="14"/>
      <c r="AJ48" s="13"/>
      <c r="AK48" s="14"/>
      <c r="AL48" s="13"/>
      <c r="AM48" s="14"/>
      <c r="AN48" s="14"/>
      <c r="AO48" s="14"/>
      <c r="AP48" s="14"/>
      <c r="AQ48" s="14"/>
      <c r="AR48" s="14"/>
    </row>
    <row r="49" spans="1:86" ht="12.75" customHeight="1" thickBot="1">
      <c r="A49" s="71" t="s">
        <v>34</v>
      </c>
      <c r="B49" s="44" t="s">
        <v>20</v>
      </c>
      <c r="C49" s="51"/>
      <c r="D49" s="51"/>
      <c r="E49" s="51"/>
      <c r="F49" s="25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26"/>
      <c r="W49" s="51"/>
      <c r="X49" s="51"/>
      <c r="Y49" s="51"/>
      <c r="Z49" s="51"/>
      <c r="AA49" s="51"/>
      <c r="AB49" s="51"/>
      <c r="AC49" s="51"/>
      <c r="AD49" s="51"/>
      <c r="AE49" s="27">
        <f>SUM(C49:AD49)</f>
        <v>0</v>
      </c>
      <c r="AG49" s="14"/>
      <c r="AH49" s="14"/>
      <c r="AI49" s="14"/>
      <c r="AJ49" s="13"/>
      <c r="AK49" s="14"/>
      <c r="AL49" s="14"/>
      <c r="AM49" s="14"/>
      <c r="AN49" s="14"/>
      <c r="AO49" s="14"/>
      <c r="AP49" s="14"/>
      <c r="AQ49" s="14"/>
      <c r="AR49" s="14"/>
      <c r="CH49" s="1" t="s">
        <v>25</v>
      </c>
    </row>
    <row r="50" spans="1:44" ht="13.5" customHeight="1" thickBot="1">
      <c r="A50" s="71"/>
      <c r="B50" s="24" t="s">
        <v>21</v>
      </c>
      <c r="C50" s="52"/>
      <c r="D50" s="52"/>
      <c r="E50" s="52"/>
      <c r="F50" s="29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30"/>
      <c r="W50" s="52"/>
      <c r="X50" s="52"/>
      <c r="Y50" s="52"/>
      <c r="Z50" s="52"/>
      <c r="AA50" s="52"/>
      <c r="AB50" s="52"/>
      <c r="AC50" s="52"/>
      <c r="AD50" s="52"/>
      <c r="AE50" s="30">
        <f t="shared" si="1"/>
        <v>0</v>
      </c>
      <c r="AG50" s="14"/>
      <c r="AH50" s="14"/>
      <c r="AI50" s="14"/>
      <c r="AJ50" s="13"/>
      <c r="AK50" s="14"/>
      <c r="AL50" s="14"/>
      <c r="AM50" s="14"/>
      <c r="AN50" s="14"/>
      <c r="AO50" s="14"/>
      <c r="AP50" s="14"/>
      <c r="AQ50" s="14"/>
      <c r="AR50" s="14"/>
    </row>
    <row r="51" spans="1:44" ht="13.5" customHeight="1" thickBot="1">
      <c r="A51" s="71"/>
      <c r="B51" s="24" t="s">
        <v>22</v>
      </c>
      <c r="C51" s="52"/>
      <c r="D51" s="52"/>
      <c r="E51" s="52"/>
      <c r="F51" s="29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30"/>
      <c r="W51" s="52"/>
      <c r="X51" s="52"/>
      <c r="Y51" s="52"/>
      <c r="Z51" s="52"/>
      <c r="AA51" s="52"/>
      <c r="AB51" s="52"/>
      <c r="AC51" s="52"/>
      <c r="AD51" s="52"/>
      <c r="AE51" s="30">
        <f t="shared" si="1"/>
        <v>0</v>
      </c>
      <c r="AG51" s="14"/>
      <c r="AH51" s="14"/>
      <c r="AI51" s="14"/>
      <c r="AJ51" s="13"/>
      <c r="AK51" s="14"/>
      <c r="AL51" s="14"/>
      <c r="AM51" s="14"/>
      <c r="AN51" s="14"/>
      <c r="AO51" s="14"/>
      <c r="AP51" s="14"/>
      <c r="AQ51" s="14"/>
      <c r="AR51" s="14"/>
    </row>
    <row r="52" spans="1:44" ht="15" customHeight="1" thickBot="1">
      <c r="A52" s="71"/>
      <c r="B52" s="24" t="s">
        <v>23</v>
      </c>
      <c r="C52" s="52"/>
      <c r="D52" s="52"/>
      <c r="E52" s="52"/>
      <c r="F52" s="29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30">
        <v>320784</v>
      </c>
      <c r="W52" s="52"/>
      <c r="X52" s="52"/>
      <c r="Y52" s="52"/>
      <c r="Z52" s="52"/>
      <c r="AA52" s="52"/>
      <c r="AB52" s="52"/>
      <c r="AC52" s="52"/>
      <c r="AD52" s="52"/>
      <c r="AE52" s="30">
        <f t="shared" si="1"/>
        <v>320784</v>
      </c>
      <c r="AG52" s="14"/>
      <c r="AH52" s="14"/>
      <c r="AI52" s="14"/>
      <c r="AJ52" s="13"/>
      <c r="AK52" s="14"/>
      <c r="AL52" s="14"/>
      <c r="AM52" s="14"/>
      <c r="AN52" s="14"/>
      <c r="AO52" s="14"/>
      <c r="AP52" s="14"/>
      <c r="AQ52" s="14"/>
      <c r="AR52" s="14"/>
    </row>
    <row r="53" spans="1:44" ht="13.5" customHeight="1" thickBot="1">
      <c r="A53" s="71"/>
      <c r="B53" s="39" t="s">
        <v>24</v>
      </c>
      <c r="C53" s="53"/>
      <c r="D53" s="53"/>
      <c r="E53" s="53"/>
      <c r="F53" s="3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32">
        <f>V49+V50+V51+V52</f>
        <v>320784</v>
      </c>
      <c r="W53" s="53"/>
      <c r="X53" s="53"/>
      <c r="Y53" s="53"/>
      <c r="Z53" s="53"/>
      <c r="AA53" s="53"/>
      <c r="AB53" s="53"/>
      <c r="AC53" s="53"/>
      <c r="AD53" s="53"/>
      <c r="AE53" s="32">
        <f t="shared" si="1"/>
        <v>320784</v>
      </c>
      <c r="AF53" s="48"/>
      <c r="AG53" s="14"/>
      <c r="AH53" s="14"/>
      <c r="AI53" s="14"/>
      <c r="AJ53" s="13"/>
      <c r="AK53" s="14"/>
      <c r="AL53" s="14"/>
      <c r="AM53" s="14"/>
      <c r="AN53" s="14"/>
      <c r="AO53" s="14"/>
      <c r="AP53" s="14"/>
      <c r="AQ53" s="14"/>
      <c r="AR53" s="14"/>
    </row>
    <row r="54" spans="1:44" ht="15" customHeight="1" thickBot="1">
      <c r="A54" s="72" t="s">
        <v>35</v>
      </c>
      <c r="B54" s="8" t="s">
        <v>20</v>
      </c>
      <c r="C54" s="35"/>
      <c r="D54" s="34"/>
      <c r="E54" s="34"/>
      <c r="F54" s="35"/>
      <c r="G54" s="35">
        <v>-87805</v>
      </c>
      <c r="H54" s="35"/>
      <c r="I54" s="35"/>
      <c r="J54" s="35"/>
      <c r="K54" s="35"/>
      <c r="L54" s="35"/>
      <c r="M54" s="34"/>
      <c r="N54" s="35"/>
      <c r="O54" s="35"/>
      <c r="P54" s="35">
        <v>-170377</v>
      </c>
      <c r="Q54" s="35"/>
      <c r="R54" s="35"/>
      <c r="S54" s="35">
        <v>-28629</v>
      </c>
      <c r="T54" s="35">
        <v>166726</v>
      </c>
      <c r="U54" s="35"/>
      <c r="V54" s="34"/>
      <c r="W54" s="35"/>
      <c r="X54" s="35"/>
      <c r="Y54" s="35"/>
      <c r="Z54" s="34"/>
      <c r="AA54" s="34"/>
      <c r="AB54" s="35"/>
      <c r="AC54" s="35"/>
      <c r="AD54" s="35"/>
      <c r="AE54" s="35">
        <f>SUM(C54:AD54)</f>
        <v>-120085</v>
      </c>
      <c r="AG54" s="14"/>
      <c r="AH54" s="14"/>
      <c r="AI54" s="14"/>
      <c r="AJ54" s="13"/>
      <c r="AK54" s="14"/>
      <c r="AL54" s="14"/>
      <c r="AM54" s="14"/>
      <c r="AN54" s="14"/>
      <c r="AO54" s="14"/>
      <c r="AP54" s="14"/>
      <c r="AQ54" s="14"/>
      <c r="AR54" s="14"/>
    </row>
    <row r="55" spans="1:44" ht="15" customHeight="1" thickBot="1">
      <c r="A55" s="72"/>
      <c r="B55" s="8" t="s">
        <v>21</v>
      </c>
      <c r="C55" s="36"/>
      <c r="D55" s="16"/>
      <c r="E55" s="16"/>
      <c r="F55" s="36"/>
      <c r="G55" s="36">
        <v>-87805</v>
      </c>
      <c r="H55" s="36"/>
      <c r="I55" s="36"/>
      <c r="J55" s="36"/>
      <c r="K55" s="36"/>
      <c r="L55" s="36"/>
      <c r="M55" s="16"/>
      <c r="N55" s="36"/>
      <c r="O55" s="36"/>
      <c r="P55" s="36">
        <v>-36224</v>
      </c>
      <c r="Q55" s="36"/>
      <c r="R55" s="36"/>
      <c r="S55" s="36"/>
      <c r="T55" s="36"/>
      <c r="U55" s="36"/>
      <c r="V55" s="16"/>
      <c r="W55" s="36"/>
      <c r="X55" s="36"/>
      <c r="Y55" s="36"/>
      <c r="Z55" s="16"/>
      <c r="AA55" s="16"/>
      <c r="AB55" s="36"/>
      <c r="AC55" s="36"/>
      <c r="AD55" s="36"/>
      <c r="AE55" s="36">
        <f t="shared" si="1"/>
        <v>-124029</v>
      </c>
      <c r="AG55" s="14"/>
      <c r="AH55" s="14"/>
      <c r="AI55" s="14"/>
      <c r="AJ55" s="13"/>
      <c r="AK55" s="14"/>
      <c r="AL55" s="14"/>
      <c r="AM55" s="14"/>
      <c r="AN55" s="14"/>
      <c r="AO55" s="14"/>
      <c r="AP55" s="14"/>
      <c r="AQ55" s="14"/>
      <c r="AR55" s="14"/>
    </row>
    <row r="56" spans="1:44" ht="15" customHeight="1" thickBot="1">
      <c r="A56" s="72"/>
      <c r="B56" s="8" t="s">
        <v>22</v>
      </c>
      <c r="C56" s="36"/>
      <c r="D56" s="16"/>
      <c r="E56" s="16"/>
      <c r="F56" s="36"/>
      <c r="G56" s="36"/>
      <c r="H56" s="36"/>
      <c r="I56" s="36"/>
      <c r="J56" s="36"/>
      <c r="K56" s="36"/>
      <c r="L56" s="36"/>
      <c r="M56" s="16"/>
      <c r="N56" s="36"/>
      <c r="O56" s="36"/>
      <c r="P56" s="36">
        <v>-34894</v>
      </c>
      <c r="Q56" s="36"/>
      <c r="R56" s="36"/>
      <c r="S56" s="36"/>
      <c r="T56" s="36"/>
      <c r="U56" s="36"/>
      <c r="V56" s="16"/>
      <c r="W56" s="36"/>
      <c r="X56" s="36"/>
      <c r="Y56" s="36"/>
      <c r="Z56" s="16"/>
      <c r="AA56" s="16"/>
      <c r="AB56" s="36"/>
      <c r="AC56" s="36"/>
      <c r="AD56" s="36"/>
      <c r="AE56" s="36">
        <f t="shared" si="1"/>
        <v>-34894</v>
      </c>
      <c r="AG56" s="13"/>
      <c r="AH56" s="14"/>
      <c r="AI56" s="14"/>
      <c r="AJ56" s="13"/>
      <c r="AK56" s="14"/>
      <c r="AL56" s="14"/>
      <c r="AM56" s="14"/>
      <c r="AN56" s="14"/>
      <c r="AO56" s="14"/>
      <c r="AP56" s="14"/>
      <c r="AQ56" s="14"/>
      <c r="AR56" s="14"/>
    </row>
    <row r="57" spans="1:44" ht="14.25" customHeight="1" thickBot="1">
      <c r="A57" s="72"/>
      <c r="B57" s="8" t="s">
        <v>23</v>
      </c>
      <c r="C57" s="36"/>
      <c r="D57" s="16"/>
      <c r="E57" s="16"/>
      <c r="F57" s="36"/>
      <c r="G57" s="36">
        <v>-604391</v>
      </c>
      <c r="H57" s="36"/>
      <c r="I57" s="36"/>
      <c r="J57" s="36"/>
      <c r="K57" s="36"/>
      <c r="L57" s="36"/>
      <c r="M57" s="16"/>
      <c r="N57" s="36"/>
      <c r="O57" s="36"/>
      <c r="P57" s="36"/>
      <c r="Q57" s="36"/>
      <c r="R57" s="36"/>
      <c r="S57" s="36"/>
      <c r="T57" s="36"/>
      <c r="U57" s="36"/>
      <c r="V57" s="16"/>
      <c r="W57" s="36"/>
      <c r="X57" s="36"/>
      <c r="Y57" s="36"/>
      <c r="Z57" s="16"/>
      <c r="AA57" s="16"/>
      <c r="AB57" s="36"/>
      <c r="AC57" s="36"/>
      <c r="AD57" s="36"/>
      <c r="AE57" s="36">
        <f t="shared" si="1"/>
        <v>-604391</v>
      </c>
      <c r="AG57" s="14"/>
      <c r="AH57" s="14"/>
      <c r="AI57" s="14"/>
      <c r="AJ57" s="13"/>
      <c r="AK57" s="14"/>
      <c r="AL57" s="14"/>
      <c r="AM57" s="14"/>
      <c r="AN57" s="14"/>
      <c r="AO57" s="14"/>
      <c r="AP57" s="14"/>
      <c r="AQ57" s="14"/>
      <c r="AR57" s="14"/>
    </row>
    <row r="58" spans="1:44" ht="15" customHeight="1" thickBot="1">
      <c r="A58" s="72"/>
      <c r="B58" s="37" t="s">
        <v>24</v>
      </c>
      <c r="C58" s="21"/>
      <c r="D58" s="21"/>
      <c r="E58" s="21"/>
      <c r="F58" s="21"/>
      <c r="G58" s="21">
        <f>G54+G55+G56+G57</f>
        <v>-780001</v>
      </c>
      <c r="H58" s="21"/>
      <c r="I58" s="21"/>
      <c r="J58" s="21"/>
      <c r="K58" s="21"/>
      <c r="L58" s="21"/>
      <c r="M58" s="21"/>
      <c r="N58" s="21"/>
      <c r="O58" s="21"/>
      <c r="P58" s="21">
        <f>P54+P55+P56+P57</f>
        <v>-241495</v>
      </c>
      <c r="Q58" s="21"/>
      <c r="R58" s="21"/>
      <c r="S58" s="21">
        <f>S54+S55+S56+S57</f>
        <v>-28629</v>
      </c>
      <c r="T58" s="21">
        <f>T54+T55+T56+T57</f>
        <v>166726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f t="shared" si="1"/>
        <v>-883399</v>
      </c>
      <c r="AG58" s="14"/>
      <c r="AH58" s="14"/>
      <c r="AI58" s="14"/>
      <c r="AJ58" s="13"/>
      <c r="AK58" s="14"/>
      <c r="AL58" s="13"/>
      <c r="AM58" s="14"/>
      <c r="AN58" s="14"/>
      <c r="AO58" s="14"/>
      <c r="AP58" s="14"/>
      <c r="AQ58" s="14"/>
      <c r="AR58" s="14"/>
    </row>
    <row r="59" spans="1:44" ht="15" customHeight="1" thickBot="1">
      <c r="A59" s="75" t="s">
        <v>45</v>
      </c>
      <c r="B59" s="24" t="s">
        <v>20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5"/>
      <c r="P59" s="25"/>
      <c r="Q59" s="25">
        <v>-43429</v>
      </c>
      <c r="R59" s="25"/>
      <c r="S59" s="25"/>
      <c r="T59" s="25"/>
      <c r="U59" s="26"/>
      <c r="V59" s="25"/>
      <c r="W59" s="25"/>
      <c r="X59" s="25"/>
      <c r="Y59" s="25"/>
      <c r="Z59" s="26"/>
      <c r="AA59" s="26"/>
      <c r="AB59" s="26"/>
      <c r="AC59" s="26"/>
      <c r="AD59" s="26"/>
      <c r="AE59" s="27">
        <f>SUM(C59:AD59)</f>
        <v>-43429</v>
      </c>
      <c r="AG59" s="14"/>
      <c r="AH59" s="14"/>
      <c r="AI59" s="14"/>
      <c r="AJ59" s="13"/>
      <c r="AK59" s="14"/>
      <c r="AL59" s="14"/>
      <c r="AM59" s="14"/>
      <c r="AN59" s="14"/>
      <c r="AO59" s="14"/>
      <c r="AP59" s="14"/>
      <c r="AQ59" s="14"/>
      <c r="AR59" s="14"/>
    </row>
    <row r="60" spans="1:44" ht="15" customHeight="1" thickBot="1">
      <c r="A60" s="71"/>
      <c r="B60" s="24" t="s">
        <v>21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  <c r="O60" s="29"/>
      <c r="P60" s="29"/>
      <c r="Q60" s="29">
        <v>-14477</v>
      </c>
      <c r="R60" s="29"/>
      <c r="S60" s="29"/>
      <c r="T60" s="29"/>
      <c r="U60" s="29"/>
      <c r="V60" s="29"/>
      <c r="W60" s="29"/>
      <c r="X60" s="29"/>
      <c r="Y60" s="29"/>
      <c r="Z60" s="30"/>
      <c r="AA60" s="30"/>
      <c r="AB60" s="30"/>
      <c r="AC60" s="30"/>
      <c r="AD60" s="30"/>
      <c r="AE60" s="30">
        <f t="shared" si="1"/>
        <v>-14477</v>
      </c>
      <c r="AG60" s="14"/>
      <c r="AH60" s="14"/>
      <c r="AI60" s="14"/>
      <c r="AJ60" s="13"/>
      <c r="AK60" s="14"/>
      <c r="AL60" s="14"/>
      <c r="AM60" s="14"/>
      <c r="AN60" s="14"/>
      <c r="AO60" s="14"/>
      <c r="AP60" s="14"/>
      <c r="AQ60" s="14"/>
      <c r="AR60" s="14"/>
    </row>
    <row r="61" spans="1:44" ht="13.5" customHeight="1" thickBot="1">
      <c r="A61" s="71"/>
      <c r="B61" s="24" t="s">
        <v>22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/>
      <c r="AA61" s="30"/>
      <c r="AB61" s="30"/>
      <c r="AC61" s="30"/>
      <c r="AD61" s="30"/>
      <c r="AE61" s="30">
        <f t="shared" si="1"/>
        <v>0</v>
      </c>
      <c r="AG61" s="14"/>
      <c r="AH61" s="14"/>
      <c r="AI61" s="14"/>
      <c r="AJ61" s="13"/>
      <c r="AK61" s="14"/>
      <c r="AL61" s="14"/>
      <c r="AM61" s="14"/>
      <c r="AN61" s="14"/>
      <c r="AO61" s="14"/>
      <c r="AP61" s="14"/>
      <c r="AQ61" s="14"/>
      <c r="AR61" s="14"/>
    </row>
    <row r="62" spans="1:44" ht="14.25" customHeight="1" thickBot="1">
      <c r="A62" s="71"/>
      <c r="B62" s="24" t="s">
        <v>23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0"/>
      <c r="AA62" s="30"/>
      <c r="AB62" s="30"/>
      <c r="AC62" s="30"/>
      <c r="AD62" s="30"/>
      <c r="AE62" s="30">
        <f t="shared" si="1"/>
        <v>0</v>
      </c>
      <c r="AG62" s="14"/>
      <c r="AH62" s="14"/>
      <c r="AI62" s="14"/>
      <c r="AJ62" s="13"/>
      <c r="AK62" s="14"/>
      <c r="AL62" s="14"/>
      <c r="AM62" s="14"/>
      <c r="AN62" s="14"/>
      <c r="AO62" s="14"/>
      <c r="AP62" s="14"/>
      <c r="AQ62" s="14"/>
      <c r="AR62" s="14"/>
    </row>
    <row r="63" spans="1:44" ht="12.75" customHeight="1" thickBot="1">
      <c r="A63" s="71"/>
      <c r="B63" s="39" t="s">
        <v>24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>
        <f>Q59+Q60+Q61+Q62</f>
        <v>-57906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>
        <f t="shared" si="1"/>
        <v>-57906</v>
      </c>
      <c r="AF63" s="48"/>
      <c r="AG63" s="14"/>
      <c r="AH63" s="14"/>
      <c r="AI63" s="14"/>
      <c r="AJ63" s="13"/>
      <c r="AK63" s="14"/>
      <c r="AL63" s="14"/>
      <c r="AM63" s="14"/>
      <c r="AN63" s="14"/>
      <c r="AO63" s="14"/>
      <c r="AP63" s="14"/>
      <c r="AQ63" s="14"/>
      <c r="AR63" s="14"/>
    </row>
    <row r="64" spans="1:44" ht="15" customHeight="1">
      <c r="A64" s="68" t="s">
        <v>37</v>
      </c>
      <c r="B64" s="8" t="s">
        <v>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0">
        <f aca="true" t="shared" si="4" ref="AE64:AE73">SUM(C64:AB64)</f>
        <v>0</v>
      </c>
      <c r="AF64" s="48"/>
      <c r="AG64" s="14"/>
      <c r="AH64" s="14"/>
      <c r="AI64" s="14"/>
      <c r="AJ64" s="13"/>
      <c r="AK64" s="14"/>
      <c r="AL64" s="14"/>
      <c r="AM64" s="14"/>
      <c r="AN64" s="14"/>
      <c r="AO64" s="14"/>
      <c r="AP64" s="14"/>
      <c r="AQ64" s="14"/>
      <c r="AR64" s="14"/>
    </row>
    <row r="65" spans="1:44" ht="12.75" customHeight="1">
      <c r="A65" s="69"/>
      <c r="B65" s="8" t="s">
        <v>21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6">
        <f t="shared" si="4"/>
        <v>0</v>
      </c>
      <c r="AF65" s="48"/>
      <c r="AG65" s="14"/>
      <c r="AH65" s="14"/>
      <c r="AI65" s="14"/>
      <c r="AJ65" s="13"/>
      <c r="AK65" s="14"/>
      <c r="AL65" s="14"/>
      <c r="AM65" s="14"/>
      <c r="AN65" s="14"/>
      <c r="AO65" s="14"/>
      <c r="AP65" s="14"/>
      <c r="AQ65" s="14"/>
      <c r="AR65" s="14"/>
    </row>
    <row r="66" spans="1:44" ht="12.75" customHeight="1">
      <c r="A66" s="69"/>
      <c r="B66" s="8" t="s">
        <v>22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6">
        <f t="shared" si="4"/>
        <v>0</v>
      </c>
      <c r="AF66" s="48"/>
      <c r="AG66" s="14"/>
      <c r="AH66" s="14"/>
      <c r="AI66" s="14"/>
      <c r="AJ66" s="13"/>
      <c r="AK66" s="14"/>
      <c r="AL66" s="14"/>
      <c r="AM66" s="14"/>
      <c r="AN66" s="14"/>
      <c r="AO66" s="14"/>
      <c r="AP66" s="14"/>
      <c r="AQ66" s="14"/>
      <c r="AR66" s="14"/>
    </row>
    <row r="67" spans="1:44" ht="15" customHeight="1">
      <c r="A67" s="69"/>
      <c r="B67" s="8" t="s">
        <v>23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36"/>
      <c r="R67" s="16"/>
      <c r="S67" s="16"/>
      <c r="T67" s="16"/>
      <c r="U67" s="16"/>
      <c r="V67" s="36">
        <v>50000</v>
      </c>
      <c r="W67" s="16"/>
      <c r="X67" s="16"/>
      <c r="Y67" s="16"/>
      <c r="Z67" s="16"/>
      <c r="AA67" s="16"/>
      <c r="AB67" s="16"/>
      <c r="AC67" s="16"/>
      <c r="AD67" s="16"/>
      <c r="AE67" s="36">
        <f t="shared" si="4"/>
        <v>50000</v>
      </c>
      <c r="AF67" s="48"/>
      <c r="AG67" s="14"/>
      <c r="AH67" s="14"/>
      <c r="AI67" s="14"/>
      <c r="AJ67" s="13"/>
      <c r="AK67" s="14"/>
      <c r="AL67" s="14"/>
      <c r="AM67" s="14"/>
      <c r="AN67" s="14"/>
      <c r="AO67" s="14"/>
      <c r="AP67" s="14"/>
      <c r="AQ67" s="14"/>
      <c r="AR67" s="14"/>
    </row>
    <row r="68" spans="1:44" ht="15" customHeight="1" thickBot="1">
      <c r="A68" s="70"/>
      <c r="B68" s="37" t="s">
        <v>24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f>SUM(V64:V67)</f>
        <v>50000</v>
      </c>
      <c r="W68" s="21"/>
      <c r="X68" s="21"/>
      <c r="Y68" s="21"/>
      <c r="Z68" s="21"/>
      <c r="AA68" s="21"/>
      <c r="AB68" s="21"/>
      <c r="AC68" s="21"/>
      <c r="AD68" s="21"/>
      <c r="AE68" s="21">
        <f t="shared" si="4"/>
        <v>50000</v>
      </c>
      <c r="AF68" s="48"/>
      <c r="AG68" s="14"/>
      <c r="AH68" s="14"/>
      <c r="AI68" s="14"/>
      <c r="AJ68" s="13"/>
      <c r="AK68" s="14"/>
      <c r="AL68" s="14"/>
      <c r="AM68" s="14"/>
      <c r="AN68" s="14"/>
      <c r="AO68" s="14"/>
      <c r="AP68" s="14"/>
      <c r="AQ68" s="14"/>
      <c r="AR68" s="14"/>
    </row>
    <row r="69" spans="1:44" ht="15" customHeight="1">
      <c r="A69" s="76" t="s">
        <v>46</v>
      </c>
      <c r="B69" s="24" t="s">
        <v>20</v>
      </c>
      <c r="C69" s="25">
        <v>42436</v>
      </c>
      <c r="D69" s="25"/>
      <c r="E69" s="25"/>
      <c r="F69" s="25">
        <v>-4953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6">
        <f t="shared" si="4"/>
        <v>37483</v>
      </c>
      <c r="AF69" s="48"/>
      <c r="AG69" s="14"/>
      <c r="AH69" s="14"/>
      <c r="AI69" s="14"/>
      <c r="AJ69" s="54"/>
      <c r="AK69" s="14"/>
      <c r="AL69" s="14"/>
      <c r="AM69" s="14"/>
      <c r="AN69" s="14"/>
      <c r="AO69" s="14"/>
      <c r="AP69" s="14"/>
      <c r="AQ69" s="14"/>
      <c r="AR69" s="14"/>
    </row>
    <row r="70" spans="1:44" ht="15" customHeight="1">
      <c r="A70" s="77"/>
      <c r="B70" s="24" t="s">
        <v>21</v>
      </c>
      <c r="C70" s="29">
        <v>18187</v>
      </c>
      <c r="D70" s="29"/>
      <c r="E70" s="29"/>
      <c r="F70" s="29">
        <v>-4953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30">
        <f t="shared" si="4"/>
        <v>13234</v>
      </c>
      <c r="AF70" s="48"/>
      <c r="AG70" s="14"/>
      <c r="AH70" s="14"/>
      <c r="AI70" s="14"/>
      <c r="AJ70" s="54"/>
      <c r="AK70" s="14"/>
      <c r="AL70" s="14"/>
      <c r="AM70" s="14"/>
      <c r="AN70" s="14"/>
      <c r="AO70" s="14"/>
      <c r="AP70" s="14"/>
      <c r="AQ70" s="14"/>
      <c r="AR70" s="14"/>
    </row>
    <row r="71" spans="1:44" ht="9.75" customHeight="1">
      <c r="A71" s="77"/>
      <c r="B71" s="24" t="s">
        <v>22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0">
        <f t="shared" si="4"/>
        <v>0</v>
      </c>
      <c r="AF71" s="48"/>
      <c r="AG71" s="14"/>
      <c r="AH71" s="14"/>
      <c r="AI71" s="14"/>
      <c r="AJ71" s="54"/>
      <c r="AK71" s="14"/>
      <c r="AL71" s="14"/>
      <c r="AM71" s="14"/>
      <c r="AN71" s="14"/>
      <c r="AO71" s="14"/>
      <c r="AP71" s="14"/>
      <c r="AQ71" s="14"/>
      <c r="AR71" s="14"/>
    </row>
    <row r="72" spans="1:44" ht="15" customHeight="1">
      <c r="A72" s="77"/>
      <c r="B72" s="24" t="s">
        <v>23</v>
      </c>
      <c r="C72" s="29">
        <v>-60623</v>
      </c>
      <c r="D72" s="29"/>
      <c r="E72" s="29"/>
      <c r="F72" s="29">
        <v>9906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0">
        <f t="shared" si="4"/>
        <v>-50717</v>
      </c>
      <c r="AF72" s="48"/>
      <c r="AG72" s="14"/>
      <c r="AH72" s="14"/>
      <c r="AI72" s="14"/>
      <c r="AJ72" s="13"/>
      <c r="AK72" s="14"/>
      <c r="AL72" s="14"/>
      <c r="AM72" s="14"/>
      <c r="AN72" s="14"/>
      <c r="AO72" s="55"/>
      <c r="AP72" s="14"/>
      <c r="AQ72" s="13"/>
      <c r="AR72" s="14"/>
    </row>
    <row r="73" spans="1:44" ht="13.5" customHeight="1" thickBot="1">
      <c r="A73" s="77"/>
      <c r="B73" s="39" t="s">
        <v>24</v>
      </c>
      <c r="C73" s="32">
        <f>C69+C70+C71+C72</f>
        <v>0</v>
      </c>
      <c r="D73" s="32"/>
      <c r="E73" s="32"/>
      <c r="F73" s="32">
        <f>F69+F70+F71+F72</f>
        <v>0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>
        <f t="shared" si="4"/>
        <v>0</v>
      </c>
      <c r="AF73" s="48"/>
      <c r="AG73" s="14"/>
      <c r="AH73" s="14"/>
      <c r="AI73" s="14"/>
      <c r="AJ73" s="13"/>
      <c r="AK73" s="14"/>
      <c r="AL73" s="14"/>
      <c r="AM73" s="14"/>
      <c r="AN73" s="14"/>
      <c r="AO73" s="14"/>
      <c r="AP73" s="14"/>
      <c r="AQ73" s="14"/>
      <c r="AR73" s="14"/>
    </row>
    <row r="74" spans="1:44" ht="13.5" customHeight="1">
      <c r="A74" s="68" t="s">
        <v>49</v>
      </c>
      <c r="B74" s="56" t="s">
        <v>20</v>
      </c>
      <c r="C74" s="9">
        <f>SUM(C4,C19,C29,C34,C39,C44,C49,C54,C59,C64,C69)</f>
        <v>1158052</v>
      </c>
      <c r="D74" s="9">
        <f aca="true" t="shared" si="5" ref="D74:AC78">SUM(D4,D19,D29,D34,D39,D44,D49,D54,D59,D64)</f>
        <v>15255971</v>
      </c>
      <c r="E74" s="9">
        <f t="shared" si="5"/>
        <v>642060</v>
      </c>
      <c r="F74" s="9">
        <f>SUM(F4,F19,F29,F34,F39,F44,F49,F54,F59,F64,F69)</f>
        <v>1764596</v>
      </c>
      <c r="G74" s="9">
        <f t="shared" si="5"/>
        <v>576626</v>
      </c>
      <c r="H74" s="9">
        <f>SUM(H4,H19,H29,H34,H39,H44,H49,H54,H59,H64,H69)</f>
        <v>70733</v>
      </c>
      <c r="I74" s="9">
        <f t="shared" si="5"/>
        <v>74341</v>
      </c>
      <c r="J74" s="9">
        <f>SUM(J4,J19,J29,J34,J39,J44,J49,J54,J59,J64)</f>
        <v>31770</v>
      </c>
      <c r="K74" s="9">
        <f>SUM(K4,K19,K24,K29,K34,K39,K44,K49,K54,K59,K64)</f>
        <v>48338</v>
      </c>
      <c r="L74" s="9">
        <f t="shared" si="5"/>
        <v>137459</v>
      </c>
      <c r="M74" s="9">
        <f>SUM(M4,M9,M19,M29,M34,M39,M44,M49,M54,M59,M64)</f>
        <v>12766934</v>
      </c>
      <c r="N74" s="9">
        <f t="shared" si="5"/>
        <v>220001</v>
      </c>
      <c r="O74" s="9">
        <f t="shared" si="5"/>
        <v>46130</v>
      </c>
      <c r="P74" s="9">
        <f>SUM(P4,P19,P24,P34,P39,P44,P49,P54,P59,P64)</f>
        <v>589225</v>
      </c>
      <c r="Q74" s="9">
        <f t="shared" si="5"/>
        <v>1952179</v>
      </c>
      <c r="R74" s="9">
        <f t="shared" si="5"/>
        <v>170788</v>
      </c>
      <c r="S74" s="9">
        <f t="shared" si="5"/>
        <v>270463</v>
      </c>
      <c r="T74" s="9">
        <f t="shared" si="5"/>
        <v>166726</v>
      </c>
      <c r="U74" s="9">
        <f t="shared" si="5"/>
        <v>30097</v>
      </c>
      <c r="V74" s="9">
        <f t="shared" si="5"/>
        <v>0</v>
      </c>
      <c r="W74" s="9">
        <f t="shared" si="5"/>
        <v>145772</v>
      </c>
      <c r="X74" s="9">
        <f t="shared" si="5"/>
        <v>359943</v>
      </c>
      <c r="Y74" s="9">
        <f>SUM(Y4,Y19,Y29,Y34,Y39,Y44,Y49,Y54,Y59,Y64)</f>
        <v>288589</v>
      </c>
      <c r="Z74" s="9">
        <f>SUM(Z4,Z19,Z29,Z34,Z39,Z44,Z49,Z54,Z59,Z64)</f>
        <v>9366337</v>
      </c>
      <c r="AA74" s="9">
        <f t="shared" si="5"/>
        <v>754541</v>
      </c>
      <c r="AB74" s="9">
        <f t="shared" si="5"/>
        <v>74269</v>
      </c>
      <c r="AC74" s="9">
        <f t="shared" si="5"/>
        <v>157500</v>
      </c>
      <c r="AD74" s="9">
        <f>SUM(AD4,AD14,AD19,AD29,AD34,AD39,AD44,AD49,AD54,AD59,AD64)</f>
        <v>90000</v>
      </c>
      <c r="AE74" s="9">
        <f>SUM(AE4,AE9,AE14,AE19,AE24,AE29,AE34,AE39,AE44,AE49,AE54,AE59,AE64,AE69)</f>
        <v>-11704417</v>
      </c>
      <c r="AF74" s="48"/>
      <c r="AG74" s="13"/>
      <c r="AH74" s="14"/>
      <c r="AI74" s="14"/>
      <c r="AJ74" s="14"/>
      <c r="AK74" s="14"/>
      <c r="AL74" s="13"/>
      <c r="AM74" s="14"/>
      <c r="AN74" s="14"/>
      <c r="AO74" s="14"/>
      <c r="AP74" s="14"/>
      <c r="AQ74" s="14"/>
      <c r="AR74" s="14"/>
    </row>
    <row r="75" spans="1:44" ht="14.25" customHeight="1">
      <c r="A75" s="69"/>
      <c r="B75" s="56" t="s">
        <v>21</v>
      </c>
      <c r="C75" s="16">
        <f>SUM(C5,C20,C30,C35,C40,C45,C50,C55,C60,C65,C70)</f>
        <v>496308</v>
      </c>
      <c r="D75" s="16">
        <f aca="true" t="shared" si="6" ref="D75:L75">SUM(D5,D20,D30,D35,D40,D45,D50,D55,D60,D65)</f>
        <v>2692229</v>
      </c>
      <c r="E75" s="16">
        <f t="shared" si="6"/>
        <v>214020</v>
      </c>
      <c r="F75" s="16">
        <f>SUM(F5,F20,F30,F35,F40,F45,F50,F55,F60,F65,F70)</f>
        <v>1764596</v>
      </c>
      <c r="G75" s="16">
        <f t="shared" si="6"/>
        <v>576626</v>
      </c>
      <c r="H75" s="16">
        <f>SUM(H5,H20,H30,H35,H40,H45,H50,H55,H60,H65,H70)</f>
        <v>23576</v>
      </c>
      <c r="I75" s="16">
        <f t="shared" si="6"/>
        <v>0</v>
      </c>
      <c r="J75" s="16">
        <f t="shared" si="6"/>
        <v>7938</v>
      </c>
      <c r="K75" s="16">
        <f>SUM(K5,K20,K25,K30,K35,K40,K45,K50,K55,K60,K65)</f>
        <v>0</v>
      </c>
      <c r="L75" s="16">
        <f t="shared" si="6"/>
        <v>24257</v>
      </c>
      <c r="M75" s="16">
        <f>SUM(M5,M10,M20,M30,M35,M40,M45,M50,M55,M60,M65)</f>
        <v>11664763</v>
      </c>
      <c r="N75" s="16">
        <f t="shared" si="5"/>
        <v>73707</v>
      </c>
      <c r="O75" s="16">
        <f t="shared" si="5"/>
        <v>5127</v>
      </c>
      <c r="P75" s="16">
        <f>SUM(P5,P20,P25,P35,P40,P45,P50,P55,P60,P65)</f>
        <v>125278</v>
      </c>
      <c r="Q75" s="16">
        <f t="shared" si="5"/>
        <v>650727</v>
      </c>
      <c r="R75" s="16">
        <f t="shared" si="5"/>
        <v>0</v>
      </c>
      <c r="S75" s="16">
        <f t="shared" si="5"/>
        <v>0</v>
      </c>
      <c r="T75" s="16">
        <f t="shared" si="5"/>
        <v>0</v>
      </c>
      <c r="U75" s="16">
        <f t="shared" si="5"/>
        <v>0</v>
      </c>
      <c r="V75" s="16">
        <f t="shared" si="5"/>
        <v>0</v>
      </c>
      <c r="W75" s="16">
        <f t="shared" si="5"/>
        <v>38000</v>
      </c>
      <c r="X75" s="16">
        <f t="shared" si="5"/>
        <v>0</v>
      </c>
      <c r="Y75" s="16">
        <f t="shared" si="5"/>
        <v>0</v>
      </c>
      <c r="Z75" s="16">
        <f>SUM(Z5,Z20,Z30,Z35,Z40,Z45,Z50,Z55,Z60,Z65)</f>
        <v>4098500</v>
      </c>
      <c r="AA75" s="16">
        <f t="shared" si="5"/>
        <v>0</v>
      </c>
      <c r="AB75" s="16">
        <f t="shared" si="5"/>
        <v>13453</v>
      </c>
      <c r="AC75" s="16">
        <f t="shared" si="5"/>
        <v>18000</v>
      </c>
      <c r="AD75" s="16">
        <f>SUM(AD5,AD15,AD20,AD30,AD35,AD40,AD45,AD50,AD55,AD60,AD65)</f>
        <v>30000</v>
      </c>
      <c r="AE75" s="16">
        <f>SUM(AE5,AE10,AE15,AE20,AE25,AE30,AE35,AE40,AE45,AE50,AE55,AE60,AE65,AE70)</f>
        <v>10586043</v>
      </c>
      <c r="AF75" s="48"/>
      <c r="AG75" s="13"/>
      <c r="AH75" s="14"/>
      <c r="AI75" s="14"/>
      <c r="AJ75" s="14"/>
      <c r="AK75" s="14"/>
      <c r="AL75" s="13"/>
      <c r="AM75" s="14"/>
      <c r="AN75" s="14"/>
      <c r="AO75" s="14"/>
      <c r="AP75" s="14"/>
      <c r="AQ75" s="14"/>
      <c r="AR75" s="14"/>
    </row>
    <row r="76" spans="1:44" ht="12.75" customHeight="1">
      <c r="A76" s="69"/>
      <c r="B76" s="56" t="s">
        <v>22</v>
      </c>
      <c r="C76" s="16">
        <f>SUM(C6,C21,C31,C36,C41,C46,C51,C56,C61,C66,C71)</f>
        <v>0</v>
      </c>
      <c r="D76" s="16">
        <f t="shared" si="5"/>
        <v>0</v>
      </c>
      <c r="E76" s="16">
        <f t="shared" si="5"/>
        <v>0</v>
      </c>
      <c r="F76" s="16">
        <f>SUM(F6,F21,F31,F36,F41,F46,F51,F56,F61,F66,F71)</f>
        <v>0</v>
      </c>
      <c r="G76" s="16">
        <f t="shared" si="5"/>
        <v>0</v>
      </c>
      <c r="H76" s="16">
        <f>SUM(H6,H21,H31,H36,H41,H46,H51,H56,H61,H66,H71)</f>
        <v>0</v>
      </c>
      <c r="I76" s="16">
        <f t="shared" si="5"/>
        <v>0</v>
      </c>
      <c r="J76" s="16">
        <f t="shared" si="5"/>
        <v>0</v>
      </c>
      <c r="K76" s="16">
        <f>SUM(K6,K21,K26,K31,K36,K41,K46,K51,K56,K61,K66)</f>
        <v>0</v>
      </c>
      <c r="L76" s="16">
        <f t="shared" si="5"/>
        <v>0</v>
      </c>
      <c r="M76" s="16">
        <f>SUM(M6,M11,M21,M31,M36,M41,M46,M51,M56,M61,M66)</f>
        <v>2252986</v>
      </c>
      <c r="N76" s="16">
        <f t="shared" si="5"/>
        <v>0</v>
      </c>
      <c r="O76" s="16">
        <f t="shared" si="5"/>
        <v>0</v>
      </c>
      <c r="P76" s="16">
        <f>SUM(P6,P21,P26,P36,P41,P46,P51,P56,P61,P66)</f>
        <v>120685</v>
      </c>
      <c r="Q76" s="16">
        <f t="shared" si="5"/>
        <v>0</v>
      </c>
      <c r="R76" s="16">
        <f t="shared" si="5"/>
        <v>0</v>
      </c>
      <c r="S76" s="16">
        <f t="shared" si="5"/>
        <v>0</v>
      </c>
      <c r="T76" s="16">
        <f t="shared" si="5"/>
        <v>0</v>
      </c>
      <c r="U76" s="16">
        <f t="shared" si="5"/>
        <v>0</v>
      </c>
      <c r="V76" s="16">
        <f t="shared" si="5"/>
        <v>0</v>
      </c>
      <c r="W76" s="16">
        <f t="shared" si="5"/>
        <v>0</v>
      </c>
      <c r="X76" s="16">
        <f t="shared" si="5"/>
        <v>63519</v>
      </c>
      <c r="Y76" s="16">
        <f t="shared" si="5"/>
        <v>50927</v>
      </c>
      <c r="Z76" s="16">
        <f>SUM(Z6,Z21,Z31,Z36,Z41,Z46,Z51,Z56,Z61,Z66)</f>
        <v>0</v>
      </c>
      <c r="AA76" s="16">
        <f t="shared" si="5"/>
        <v>251513</v>
      </c>
      <c r="AB76" s="16">
        <f t="shared" si="5"/>
        <v>0</v>
      </c>
      <c r="AC76" s="16">
        <f t="shared" si="5"/>
        <v>0</v>
      </c>
      <c r="AD76" s="16">
        <f>SUM(AD6,AD16,AD21,AD31,AD36,AD41,AD46,AD51,AD56,AD61,AD66)</f>
        <v>0</v>
      </c>
      <c r="AE76" s="16">
        <f>SUM(AE6,AE11,AE16,AE21,AE26,AE31,AE36,AE41,AE46,AE51,AE56,AE61,AE66,AE71)</f>
        <v>-1939336</v>
      </c>
      <c r="AF76" s="48"/>
      <c r="AG76" s="13"/>
      <c r="AH76" s="14"/>
      <c r="AI76" s="14"/>
      <c r="AJ76" s="14"/>
      <c r="AK76" s="14"/>
      <c r="AL76" s="13"/>
      <c r="AM76" s="14"/>
      <c r="AN76" s="14"/>
      <c r="AO76" s="14"/>
      <c r="AP76" s="14"/>
      <c r="AQ76" s="14"/>
      <c r="AR76" s="14"/>
    </row>
    <row r="77" spans="1:44" ht="15" customHeight="1">
      <c r="A77" s="69"/>
      <c r="B77" s="56" t="s">
        <v>23</v>
      </c>
      <c r="C77" s="16">
        <f>SUM(C7,C12,C17,C22,C27,C32,C37,C42,C47,C52,C57,C62,C67,C72)</f>
        <v>35762</v>
      </c>
      <c r="D77" s="16">
        <f aca="true" t="shared" si="7" ref="D77:AD77">SUM(D7,D12,D17,D22,D27,D32,D37,D42,D47,D52,D57,D62,D67,D72)</f>
        <v>0</v>
      </c>
      <c r="E77" s="16">
        <f t="shared" si="7"/>
        <v>781050</v>
      </c>
      <c r="F77" s="16">
        <f t="shared" si="7"/>
        <v>1029372</v>
      </c>
      <c r="G77" s="16">
        <f t="shared" si="7"/>
        <v>549074</v>
      </c>
      <c r="H77" s="16">
        <f t="shared" si="7"/>
        <v>10350</v>
      </c>
      <c r="I77" s="16">
        <f t="shared" si="7"/>
        <v>4300</v>
      </c>
      <c r="J77" s="16">
        <f t="shared" si="7"/>
        <v>0</v>
      </c>
      <c r="K77" s="16">
        <f t="shared" si="7"/>
        <v>0</v>
      </c>
      <c r="L77" s="16">
        <f t="shared" si="7"/>
        <v>0</v>
      </c>
      <c r="M77" s="16">
        <f t="shared" si="7"/>
        <v>3203356</v>
      </c>
      <c r="N77" s="16">
        <f t="shared" si="7"/>
        <v>0</v>
      </c>
      <c r="O77" s="16">
        <f t="shared" si="7"/>
        <v>0</v>
      </c>
      <c r="P77" s="16">
        <f t="shared" si="7"/>
        <v>23063</v>
      </c>
      <c r="Q77" s="16">
        <f t="shared" si="7"/>
        <v>0</v>
      </c>
      <c r="R77" s="16">
        <f t="shared" si="7"/>
        <v>0</v>
      </c>
      <c r="S77" s="16">
        <f t="shared" si="7"/>
        <v>0</v>
      </c>
      <c r="T77" s="16">
        <f t="shared" si="7"/>
        <v>0</v>
      </c>
      <c r="U77" s="16">
        <f t="shared" si="7"/>
        <v>0</v>
      </c>
      <c r="V77" s="16">
        <f>SUM(V7,V12,V17,V22,V27,V32,V37,V42,V47,V52,V57,V62,V67,V72)</f>
        <v>370784</v>
      </c>
      <c r="W77" s="16">
        <f t="shared" si="7"/>
        <v>0</v>
      </c>
      <c r="X77" s="16">
        <f t="shared" si="7"/>
        <v>0</v>
      </c>
      <c r="Y77" s="16">
        <f t="shared" si="7"/>
        <v>0</v>
      </c>
      <c r="Z77" s="16">
        <f t="shared" si="7"/>
        <v>120123</v>
      </c>
      <c r="AA77" s="16">
        <f t="shared" si="7"/>
        <v>231392</v>
      </c>
      <c r="AB77" s="16">
        <f t="shared" si="7"/>
        <v>0</v>
      </c>
      <c r="AC77" s="16">
        <f t="shared" si="7"/>
        <v>0</v>
      </c>
      <c r="AD77" s="16">
        <f t="shared" si="7"/>
        <v>6357</v>
      </c>
      <c r="AE77" s="16">
        <f>SUM(AE12,AE17,AE22,AE27,AE32,AE37,AE42,AE47,AE52,AE57,AE62,AE67,AE72)</f>
        <v>-102912</v>
      </c>
      <c r="AF77" s="48"/>
      <c r="AG77" s="13"/>
      <c r="AH77" s="14"/>
      <c r="AI77" s="14"/>
      <c r="AJ77" s="14"/>
      <c r="AK77" s="14"/>
      <c r="AL77" s="13"/>
      <c r="AM77" s="14"/>
      <c r="AN77" s="14"/>
      <c r="AO77" s="14"/>
      <c r="AP77" s="14"/>
      <c r="AQ77" s="14"/>
      <c r="AR77" s="14"/>
    </row>
    <row r="78" spans="1:44" ht="13.5" customHeight="1" thickBot="1">
      <c r="A78" s="70"/>
      <c r="B78" s="57" t="s">
        <v>24</v>
      </c>
      <c r="C78" s="21">
        <f>SUM(C8,C23,C33,C38,C43,C48,C53,C58,C63,C68,C73)</f>
        <v>1690122</v>
      </c>
      <c r="D78" s="21">
        <f t="shared" si="5"/>
        <v>17948200</v>
      </c>
      <c r="E78" s="21">
        <f>E74+E75+E76+E77</f>
        <v>1637130</v>
      </c>
      <c r="F78" s="21">
        <f>F74+F75+F76+F77</f>
        <v>4558564</v>
      </c>
      <c r="G78" s="21">
        <f t="shared" si="5"/>
        <v>1702326</v>
      </c>
      <c r="H78" s="21">
        <f>H74+H75+H76+H77</f>
        <v>104659</v>
      </c>
      <c r="I78" s="21">
        <f t="shared" si="5"/>
        <v>78641</v>
      </c>
      <c r="J78" s="21">
        <f t="shared" si="5"/>
        <v>39708</v>
      </c>
      <c r="K78" s="21">
        <f>SUM(K8,K23,K28,K33,K38,K43,K48,K53,K58,K63,K68)</f>
        <v>48338</v>
      </c>
      <c r="L78" s="21">
        <f t="shared" si="5"/>
        <v>161716</v>
      </c>
      <c r="M78" s="21">
        <f>SUM(M8,M13,M23,M33,M38,M43,M48,M53,M58,M63,M68)</f>
        <v>29888039</v>
      </c>
      <c r="N78" s="21">
        <f t="shared" si="5"/>
        <v>293708</v>
      </c>
      <c r="O78" s="21">
        <f t="shared" si="5"/>
        <v>51257</v>
      </c>
      <c r="P78" s="21">
        <f>SUM(P8,P23,P28,P38,P43,P48,P53,P58,P63,P68)</f>
        <v>858251</v>
      </c>
      <c r="Q78" s="21">
        <f t="shared" si="5"/>
        <v>2602906</v>
      </c>
      <c r="R78" s="21">
        <f t="shared" si="5"/>
        <v>170788</v>
      </c>
      <c r="S78" s="21">
        <f t="shared" si="5"/>
        <v>270463</v>
      </c>
      <c r="T78" s="21">
        <f t="shared" si="5"/>
        <v>166726</v>
      </c>
      <c r="U78" s="21">
        <f t="shared" si="5"/>
        <v>30097</v>
      </c>
      <c r="V78" s="21">
        <f t="shared" si="5"/>
        <v>370784</v>
      </c>
      <c r="W78" s="21">
        <f t="shared" si="5"/>
        <v>183772</v>
      </c>
      <c r="X78" s="21">
        <f t="shared" si="5"/>
        <v>423462</v>
      </c>
      <c r="Y78" s="21">
        <f t="shared" si="5"/>
        <v>339516</v>
      </c>
      <c r="Z78" s="21">
        <f t="shared" si="5"/>
        <v>13584960</v>
      </c>
      <c r="AA78" s="21">
        <f t="shared" si="5"/>
        <v>1237446</v>
      </c>
      <c r="AB78" s="21">
        <f t="shared" si="5"/>
        <v>87722</v>
      </c>
      <c r="AC78" s="21">
        <f t="shared" si="5"/>
        <v>175500</v>
      </c>
      <c r="AD78" s="21">
        <f>SUM(AD8,AD18,AD23,AD33,AD38,AD43,AD48,AD53,AD58,AD63,AD68)</f>
        <v>126357</v>
      </c>
      <c r="AE78" s="21">
        <f>SUM(AE8,AE13,AE18,AE23,AE28,AE33,AE38,AE43,AE48,AE53,AE58,AE63,AE68,AE73)</f>
        <v>-3160622</v>
      </c>
      <c r="AF78" s="48"/>
      <c r="AG78" s="23"/>
      <c r="AH78" s="14"/>
      <c r="AI78" s="14"/>
      <c r="AJ78" s="13"/>
      <c r="AK78" s="14"/>
      <c r="AL78" s="13"/>
      <c r="AM78" s="14"/>
      <c r="AN78" s="14"/>
      <c r="AO78" s="14"/>
      <c r="AP78" s="14"/>
      <c r="AQ78" s="14"/>
      <c r="AR78" s="14"/>
    </row>
    <row r="79" spans="33:44" ht="12.75">
      <c r="AG79" s="14"/>
      <c r="AH79" s="14"/>
      <c r="AI79" s="14"/>
      <c r="AJ79" s="13"/>
      <c r="AK79" s="14"/>
      <c r="AL79" s="14"/>
      <c r="AM79" s="14"/>
      <c r="AN79" s="14"/>
      <c r="AO79" s="14"/>
      <c r="AP79" s="14"/>
      <c r="AQ79" s="14"/>
      <c r="AR79" s="14"/>
    </row>
    <row r="80" spans="33:44" ht="12.75"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3:44" ht="12.75">
      <c r="C81" s="48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3:44" ht="12.75">
      <c r="M82" s="59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6:44" ht="12.75">
      <c r="F83" s="48"/>
      <c r="M83" s="59"/>
      <c r="AE83" s="48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3:44" ht="12.75">
      <c r="M84" s="59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3:44" ht="12.75">
      <c r="M85" s="59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3:44" ht="12.75">
      <c r="M86" s="59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33:44" ht="12.75">
      <c r="AG87" s="14"/>
      <c r="AH87" s="13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</sheetData>
  <mergeCells count="18">
    <mergeCell ref="A9:A13"/>
    <mergeCell ref="A34:A38"/>
    <mergeCell ref="A74:A78"/>
    <mergeCell ref="A54:A58"/>
    <mergeCell ref="A59:A63"/>
    <mergeCell ref="A64:A68"/>
    <mergeCell ref="A39:A43"/>
    <mergeCell ref="A44:A48"/>
    <mergeCell ref="A49:A53"/>
    <mergeCell ref="A69:A73"/>
    <mergeCell ref="A19:A23"/>
    <mergeCell ref="A29:A33"/>
    <mergeCell ref="A14:A18"/>
    <mergeCell ref="A24:A28"/>
    <mergeCell ref="A2:B3"/>
    <mergeCell ref="AE2:AE3"/>
    <mergeCell ref="C1:L1"/>
    <mergeCell ref="A4:A8"/>
  </mergeCells>
  <printOptions/>
  <pageMargins left="0.61" right="0.53" top="0.49" bottom="0.52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kbjsa</cp:lastModifiedBy>
  <cp:lastPrinted>2016-03-17T12:05:11Z</cp:lastPrinted>
  <dcterms:created xsi:type="dcterms:W3CDTF">1997-02-26T13:46:56Z</dcterms:created>
  <dcterms:modified xsi:type="dcterms:W3CDTF">2016-03-18T09:29:41Z</dcterms:modified>
  <cp:category/>
  <cp:version/>
  <cp:contentType/>
  <cp:contentStatus/>
</cp:coreProperties>
</file>