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15" windowHeight="6345" activeTab="4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<sst xmlns="http://schemas.openxmlformats.org/spreadsheetml/2006/main" count="199" uniqueCount="120">
  <si>
    <t>§</t>
  </si>
  <si>
    <t>Lp.</t>
  </si>
  <si>
    <t>Opis zadania</t>
  </si>
  <si>
    <t xml:space="preserve">Organizacja miejskich obchodów "Dnia Ziemi", Międzynarodowego Dnia Ochrony Środowiska oraz "Sprzątania Świata" </t>
  </si>
  <si>
    <t>Organizacja programów edukacyjnych oraz kampanii informacyjnych lansujących przyjazny środowisku styl życia</t>
  </si>
  <si>
    <t xml:space="preserve">Organizacja miejskich konkursów o tematyce ekologicznej </t>
  </si>
  <si>
    <t>Projekt edukacji ekologicznej "Chrońmy nasz Bałtyk"</t>
  </si>
  <si>
    <t>Zakup nagród w konkursach o tematyce ekologicznej organizowanych przez gdyńskie placówki oświatowe</t>
  </si>
  <si>
    <t>Program "Urząd przyjazny środowisku - system gospodarki odpadami"</t>
  </si>
  <si>
    <t>Kampania "Czyste plaże"</t>
  </si>
  <si>
    <t>Razem</t>
  </si>
  <si>
    <t>Prowadzenie regionalnego monitoringu atmosfery</t>
  </si>
  <si>
    <t>Program ochrony środowiska i plan gospodarki odpadami</t>
  </si>
  <si>
    <t>Pomiary stężenia benzo(a)pirenu w Gdyni</t>
  </si>
  <si>
    <t>Badania jakości morskich wód przybrzeżnych w rejonie Orłowa</t>
  </si>
  <si>
    <t>Regulacja potoku Źrodłu Marii od torów PKP do ujścia do rzeki Kaczej wraz ze zbiornikiem retencyjnym Krykulec</t>
  </si>
  <si>
    <t xml:space="preserve">Likwidacja zbiornika bezodpływowego i przyłączenie do kanalizacji sanitarnej budynku przy ul. Krośnieńskiej 11 </t>
  </si>
  <si>
    <t xml:space="preserve">Likwidacja zbiornika bezodpływowego i przyłączenie do kanalizacji sanitarnej budynku przy ul. Olgierda 65 </t>
  </si>
  <si>
    <t>Likwidacja zbiornika bezodpływowego i przyłączenie do kanalizacji sanitarnej budynku przy ul. Sanocka 8</t>
  </si>
  <si>
    <t>Nasadzenia uzupełniające drzew i krzewów, projekty nowych nasadzeń wraz z inwentaryzacją drzewostanu, pielęgnacja drzewostanu miejskiego</t>
  </si>
  <si>
    <t>Likwidacja niskiej emisji przez osoby fizyczne i wspólnoty mieszkaniowe</t>
  </si>
  <si>
    <t>Modernizacja węzła cieplnego i instalacji c.o. w Zespole Szkół Nr 1 przy ul. 10 Lutego</t>
  </si>
  <si>
    <t>Plan                   2004 r.</t>
  </si>
  <si>
    <t>Modernizacja węzła cieplnego wraz z instalacją c.o. w Szkole Podstawowej Nr 21, ul. Jana z Kolna</t>
  </si>
  <si>
    <t>Termomodernizacja budynku  -  wymiana stolarki okiennej w IV LO, ul. Morska 188</t>
  </si>
  <si>
    <t>Opracowanie operatu wodnoprawnego dla wylotów kanalizacji deszczowej do rzeki Kaczej w rejonie Małego Kacka</t>
  </si>
  <si>
    <t xml:space="preserve">Opracowanie operatu wodnoprawnego dla wylotów kolektorów deszczowych przy Bulwarze Nadmorskim oraz na wysokości Al. Marsz. Piłsudskiego </t>
  </si>
  <si>
    <t>Dokumentacja hydrogeologiczna wraz z operatem wodnoprawnym dla Potoku Kolibkowskiego</t>
  </si>
  <si>
    <t>Pozostałe koszty (prowizje bankowe)</t>
  </si>
  <si>
    <t>OGÓŁEM</t>
  </si>
  <si>
    <t>„Wystawki” – zbiórka odpadów wielkogabarytowych w okresie wiosennym oraz selektywna zbiórka odpadów MIX</t>
  </si>
  <si>
    <t>Usuwanie dzikich wysypisk, jesienna zbiórka liści i inne zadania wynikające z art.3, ust 1 pkt 3 ustawy o utrzymaniu czystości i porządku w gminach</t>
  </si>
  <si>
    <t>Udrożnienie kanalizacji deszczowej w Przedszkolu Samorządowym Nr 11</t>
  </si>
  <si>
    <t>Udrożnienie przyłącza kanalizacji sanitarnej w Przedszkolu Samorządowym Nr 15</t>
  </si>
  <si>
    <t>Udrożnienie kanalizacji deszczowej w Przedszkolu Samorządowym Nr 31</t>
  </si>
  <si>
    <t>Udrożnienie kanalizacji deszczowej w Szkole Podstawowej Nr 45</t>
  </si>
  <si>
    <t>Modernizacja instalacji c.o. w Specjalnym Ośrodku Szkolno Wychowawczym Nr 1, ul. Płk. Dąbka - II etap - zakończenie</t>
  </si>
  <si>
    <t>Modernizacja bazy danych ewidencji gruntów i budynków</t>
  </si>
  <si>
    <t xml:space="preserve"> </t>
  </si>
  <si>
    <t>5. Wspieranie wykorzystania lokalnych źródeł energii odnawialnej oraz pomoc dla wprowadzenia bardziej przyjaznych dla środowiska nośników energii</t>
  </si>
  <si>
    <t>6. Inne zadania służące ochronie środowiska i gospodarce wodnej</t>
  </si>
  <si>
    <t xml:space="preserve"> 4. Urządzanie i utrzymywanie terenów zieleni, zadrzewień, zakrzewień oraz parków ustanowionych przez Radę Miasta</t>
  </si>
  <si>
    <t>3. Realizowanie zadań modernizacyjnych i inwestycyjnych, służących ochronie środowiska</t>
  </si>
  <si>
    <t>2. Wspomaganie systemów kontrolno-pomiarowych stanu środowiska oraz systemów pomiarowych zużycia wody i ciepła</t>
  </si>
  <si>
    <t xml:space="preserve">1. Edukacja ekologiczna oraz propagowanie działań proekologicznych i zasady zrównoważonego rozwoju                                                                                                                                                     </t>
  </si>
  <si>
    <t>kwota w zł</t>
  </si>
  <si>
    <t xml:space="preserve">  Stan Funduszu na początek roku</t>
  </si>
  <si>
    <t xml:space="preserve">  Przychody</t>
  </si>
  <si>
    <t>Treść</t>
  </si>
  <si>
    <t>0690</t>
  </si>
  <si>
    <t>wpływy z różnych opłat</t>
  </si>
  <si>
    <t>0970</t>
  </si>
  <si>
    <t>wpływy z różnych dochodów</t>
  </si>
  <si>
    <t xml:space="preserve">III. </t>
  </si>
  <si>
    <t xml:space="preserve">  Wydatki</t>
  </si>
  <si>
    <t>dotacje przekazane z funduszy celowych na realizację zadań bieżących dla jednostek sektora finansów publicznych</t>
  </si>
  <si>
    <t>dotacje przekazane z funduszy celowych na realizację zadań bieżących dla jednostek niezaliczanych do sektora finansów publicznych</t>
  </si>
  <si>
    <t>zakup materiałów i wyposażenia</t>
  </si>
  <si>
    <t>zakup usług pozostałych</t>
  </si>
  <si>
    <t>wydatki inwestycyjne funduszy celowych</t>
  </si>
  <si>
    <t>dotacje z funduszy celowych na finansowanie lub dofinansowanie kosztów realizacji inwestycji i zakupów inwestycyjnych jednostek sektora finansów publicznych</t>
  </si>
  <si>
    <t>IV.</t>
  </si>
  <si>
    <t xml:space="preserve">  Stan Funduszu na koniec roku</t>
  </si>
  <si>
    <t>Rodzaje wydatków GFOŚ i GW</t>
  </si>
  <si>
    <t>Wspomaganie systemów kontrolno-pomiarowych stanu środowiska oraz systemów pomiarowych zużycia wody i ciepła</t>
  </si>
  <si>
    <t>Realizowanie zadań modernizacyjnych, inwestycyjnych i remontowych służących ochronie środowiska</t>
  </si>
  <si>
    <t>Urządzanie i utrzymywanie terenów zieleni, zadrzewień, zakrzewień oraz parków ustanowionych przez Radę Miasta</t>
  </si>
  <si>
    <t>Wspieranie wykorzystania lokalnych źródeł energii odnawialnej oraz pomoc dla wprowadzenia bardziej przyjaznych dla środowiska nośników energii</t>
  </si>
  <si>
    <t>Inne zadania służące ochronie środowiska i gospodarce wodnej</t>
  </si>
  <si>
    <t>Pozostałe koszty</t>
  </si>
  <si>
    <t>I.</t>
  </si>
  <si>
    <t>II.</t>
  </si>
  <si>
    <t xml:space="preserve">  wpływy z różnych dochodów</t>
  </si>
  <si>
    <t>III.</t>
  </si>
  <si>
    <t>Stan Funduszu na koniec roku</t>
  </si>
  <si>
    <t>Rodzaje wydatków PFOŚ i GW</t>
  </si>
  <si>
    <t>Realizowanie zadań remontowych i modernizacyjnych służących ochronie środowiska</t>
  </si>
  <si>
    <t>Realizacja przedsięwzięć związanych z gospodarką odpadami</t>
  </si>
  <si>
    <t>Plan</t>
  </si>
  <si>
    <t>% wyk.</t>
  </si>
  <si>
    <t>Sprawozdanie z wykonania planu przychodów i wydatków Gminnego Funduszu Ochrony Środowiska i Gospodarki Wodnej w 2004 roku, w układzie klasyfikacji budżetowej</t>
  </si>
  <si>
    <t>0910</t>
  </si>
  <si>
    <t>odsetki od nieterminowych wpłat z tytułu podatków i opłat</t>
  </si>
  <si>
    <t>Stan środków pieniężnych</t>
  </si>
  <si>
    <t>Należności</t>
  </si>
  <si>
    <t xml:space="preserve">Zobowiązania (minus)                                                                                                  </t>
  </si>
  <si>
    <t xml:space="preserve">II. </t>
  </si>
  <si>
    <t>Przychody</t>
  </si>
  <si>
    <t xml:space="preserve">Wykonanie </t>
  </si>
  <si>
    <t>Edukacja ekologiczna oraz propagowanie działań proekologicznych i zasady zrównoważonego rozwoju</t>
  </si>
  <si>
    <t>Sprawozdanie z wykonania planu przychodów i wydatków Powiatowego Funduszu Ochrony Środowiska i Gospodarki Wodnej w 2004 roku, w układzie klasyfikacji budżetowej</t>
  </si>
  <si>
    <t>Sprawozdanie z wykonania zadań Gminnego Funduszu Ochrony Środowiska i Gospodarki Wodnej w 2004 roku, w układzie rzeczowym</t>
  </si>
  <si>
    <t>Sprawozdanie z wykonania zadań Powiatowego Funduszu Ochrony Środowiska i Gospodarki Wodnej w 2004 roku, w układzie rzeczowym</t>
  </si>
  <si>
    <t>Udrożnienie i odbudowa kanalizacji deszczowej w Zespole Szkół Ogólnokształcących Nr 1</t>
  </si>
  <si>
    <r>
      <t xml:space="preserve">Dział </t>
    </r>
    <r>
      <rPr>
        <b/>
        <sz val="11"/>
        <rFont val="Times New Roman"/>
        <family val="1"/>
      </rPr>
      <t>900</t>
    </r>
    <r>
      <rPr>
        <sz val="11"/>
        <rFont val="Times New Roman"/>
        <family val="1"/>
      </rPr>
      <t xml:space="preserve"> - Gospodarka komunalna i ochrona środowiska</t>
    </r>
  </si>
  <si>
    <r>
      <t xml:space="preserve">rozdz. </t>
    </r>
    <r>
      <rPr>
        <b/>
        <sz val="11"/>
        <rFont val="Times New Roman"/>
        <family val="1"/>
      </rPr>
      <t>90011</t>
    </r>
    <r>
      <rPr>
        <sz val="11"/>
        <rFont val="Times New Roman"/>
        <family val="1"/>
      </rPr>
      <t xml:space="preserve"> – fundusz ochrony środowiska i gospodarki wodnej</t>
    </r>
  </si>
  <si>
    <t>Wykonanie</t>
  </si>
  <si>
    <r>
      <t xml:space="preserve">Dział 710     </t>
    </r>
    <r>
      <rPr>
        <sz val="10"/>
        <rFont val="Times New Roman CE"/>
        <family val="1"/>
      </rPr>
      <t xml:space="preserve"> – Działalność usługowa</t>
    </r>
  </si>
  <si>
    <r>
      <t>Rozdz. 71030</t>
    </r>
    <r>
      <rPr>
        <sz val="10"/>
        <rFont val="Times New Roman CE"/>
        <family val="1"/>
      </rPr>
      <t xml:space="preserve"> – Fundusz Gospodarki Zasobem Geodezyjnym i Kartograficznym</t>
    </r>
  </si>
  <si>
    <t>w zł</t>
  </si>
  <si>
    <t>Stan funduszu na początek roku</t>
  </si>
  <si>
    <t>Przychody:</t>
  </si>
  <si>
    <t xml:space="preserve">Plan </t>
  </si>
  <si>
    <t>083</t>
  </si>
  <si>
    <t>wpływy z usług</t>
  </si>
  <si>
    <t>092</t>
  </si>
  <si>
    <t>pozostałe odsetki</t>
  </si>
  <si>
    <t>Wydatki:</t>
  </si>
  <si>
    <t>przelewy redystrybucyjne</t>
  </si>
  <si>
    <t>zakup usług remontowych</t>
  </si>
  <si>
    <t>wydatki na zakupy inwestycyjne funduszy celowych</t>
  </si>
  <si>
    <t>Rodzaje wydatków PFGZGiK:</t>
  </si>
  <si>
    <t xml:space="preserve">Aktualizacja numerycznej mapy zasadniczej </t>
  </si>
  <si>
    <t xml:space="preserve">Modernizacja programu obsługi ODGK </t>
  </si>
  <si>
    <t xml:space="preserve">Skomputeryzowanie obsługi ZUDP </t>
  </si>
  <si>
    <t xml:space="preserve">Bieżąca eksploatacja sprzętu i pomieszczeń ODGK </t>
  </si>
  <si>
    <t>Napełnianie bazy danych aktów notarialnych</t>
  </si>
  <si>
    <t>Przelewy na centralny i wojewódzki FGZGiK</t>
  </si>
  <si>
    <t>Prowizje bankowe,opłaty sądowe i inne</t>
  </si>
  <si>
    <t>Sprawozdanie z realizacji planu przychodów i wydatków Powiatowego Funduszu Gospodarki Zasobem Geodezyjnym i Kartograficznym za 2004 rok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</si>
</sst>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#,##0.0"/>
  </numFmts>
  <fonts count="23">
    <font>
      <sz val="10"/>
      <name val="Arial CE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i/>
      <sz val="10"/>
      <name val="Times New Roman CE"/>
      <family val="1"/>
    </font>
    <font>
      <i/>
      <sz val="10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1"/>
      <name val="Times New Roman CE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 quotePrefix="1">
      <alignment horizontal="center" wrapText="1"/>
    </xf>
    <xf numFmtId="3" fontId="2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" fontId="2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4"/>
    </xf>
    <xf numFmtId="3" fontId="3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3" fontId="2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wrapText="1"/>
    </xf>
    <xf numFmtId="3" fontId="2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2" fillId="0" borderId="0" xfId="0" applyFont="1" applyAlignment="1" quotePrefix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right" vertical="center"/>
    </xf>
    <xf numFmtId="0" fontId="15" fillId="0" borderId="0" xfId="0" applyFont="1" applyAlignment="1">
      <alignment/>
    </xf>
    <xf numFmtId="0" fontId="11" fillId="0" borderId="0" xfId="0" applyFont="1" applyAlignment="1">
      <alignment horizontal="left" vertical="center"/>
    </xf>
    <xf numFmtId="3" fontId="15" fillId="0" borderId="0" xfId="0" applyNumberFormat="1" applyFont="1" applyAlignment="1">
      <alignment/>
    </xf>
    <xf numFmtId="3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1" fontId="13" fillId="0" borderId="2" xfId="0" applyNumberFormat="1" applyFont="1" applyBorder="1" applyAlignment="1" quotePrefix="1">
      <alignment horizontal="center" vertical="center" wrapText="1"/>
    </xf>
    <xf numFmtId="0" fontId="13" fillId="0" borderId="3" xfId="0" applyFont="1" applyBorder="1" applyAlignment="1">
      <alignment vertical="center" wrapText="1"/>
    </xf>
    <xf numFmtId="3" fontId="13" fillId="0" borderId="3" xfId="0" applyNumberFormat="1" applyFont="1" applyBorder="1" applyAlignment="1">
      <alignment horizontal="right" vertical="center" wrapText="1"/>
    </xf>
    <xf numFmtId="1" fontId="13" fillId="0" borderId="4" xfId="0" applyNumberFormat="1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3" fontId="13" fillId="0" borderId="5" xfId="0" applyNumberFormat="1" applyFont="1" applyBorder="1" applyAlignment="1">
      <alignment horizontal="right" vertical="center" wrapText="1"/>
    </xf>
    <xf numFmtId="0" fontId="13" fillId="0" borderId="4" xfId="0" applyFont="1" applyBorder="1" applyAlignment="1">
      <alignment vertical="center" wrapText="1"/>
    </xf>
    <xf numFmtId="0" fontId="11" fillId="0" borderId="5" xfId="0" applyFont="1" applyBorder="1" applyAlignment="1">
      <alignment horizontal="left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1" fillId="0" borderId="5" xfId="0" applyNumberFormat="1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3" fontId="17" fillId="0" borderId="3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/>
    </xf>
    <xf numFmtId="3" fontId="13" fillId="0" borderId="2" xfId="0" applyNumberFormat="1" applyFont="1" applyBorder="1" applyAlignment="1">
      <alignment horizontal="right" vertical="center" wrapText="1"/>
    </xf>
    <xf numFmtId="3" fontId="17" fillId="0" borderId="5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/>
    </xf>
    <xf numFmtId="3" fontId="12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3" fontId="13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3" fontId="12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left" vertical="center" wrapText="1"/>
    </xf>
    <xf numFmtId="0" fontId="2" fillId="0" borderId="0" xfId="0" applyFont="1" applyAlignment="1" quotePrefix="1">
      <alignment horizontal="center" vertical="top" wrapText="1"/>
    </xf>
    <xf numFmtId="0" fontId="20" fillId="0" borderId="2" xfId="0" applyFont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vertical="center" wrapText="1"/>
    </xf>
    <xf numFmtId="3" fontId="21" fillId="0" borderId="2" xfId="0" applyNumberFormat="1" applyFont="1" applyBorder="1" applyAlignment="1">
      <alignment vertical="center"/>
    </xf>
    <xf numFmtId="4" fontId="21" fillId="0" borderId="2" xfId="0" applyNumberFormat="1" applyFont="1" applyBorder="1" applyAlignment="1">
      <alignment horizontal="right" vertical="center" wrapText="1"/>
    </xf>
    <xf numFmtId="0" fontId="20" fillId="0" borderId="2" xfId="0" applyFont="1" applyBorder="1" applyAlignment="1">
      <alignment horizontal="right" vertical="center" wrapText="1"/>
    </xf>
    <xf numFmtId="3" fontId="20" fillId="0" borderId="2" xfId="0" applyNumberFormat="1" applyFont="1" applyBorder="1" applyAlignment="1">
      <alignment vertical="center"/>
    </xf>
    <xf numFmtId="4" fontId="20" fillId="0" borderId="2" xfId="0" applyNumberFormat="1" applyFont="1" applyBorder="1" applyAlignment="1">
      <alignment horizontal="right"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2" xfId="0" applyFont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/>
    </xf>
    <xf numFmtId="164" fontId="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center" wrapText="1"/>
    </xf>
    <xf numFmtId="2" fontId="3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/>
    </xf>
    <xf numFmtId="0" fontId="20" fillId="0" borderId="8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7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3" fontId="21" fillId="0" borderId="1" xfId="0" applyNumberFormat="1" applyFont="1" applyBorder="1" applyAlignment="1">
      <alignment vertical="center"/>
    </xf>
    <xf numFmtId="3" fontId="21" fillId="0" borderId="4" xfId="0" applyNumberFormat="1" applyFont="1" applyBorder="1" applyAlignment="1">
      <alignment vertical="center"/>
    </xf>
    <xf numFmtId="4" fontId="21" fillId="0" borderId="1" xfId="0" applyNumberFormat="1" applyFont="1" applyBorder="1" applyAlignment="1">
      <alignment horizontal="right" vertical="center" wrapText="1"/>
    </xf>
    <xf numFmtId="4" fontId="21" fillId="0" borderId="4" xfId="0" applyNumberFormat="1" applyFont="1" applyBorder="1" applyAlignment="1">
      <alignment horizontal="right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17" fillId="0" borderId="0" xfId="0" applyFont="1" applyAlignment="1">
      <alignment horizontal="justify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0" fontId="12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33">
      <selection activeCell="D42" sqref="D42"/>
    </sheetView>
  </sheetViews>
  <sheetFormatPr defaultColWidth="9.00390625" defaultRowHeight="12.75"/>
  <cols>
    <col min="1" max="1" width="3.875" style="5" customWidth="1"/>
    <col min="2" max="2" width="7.00390625" style="5" customWidth="1"/>
    <col min="3" max="3" width="15.75390625" style="5" customWidth="1"/>
    <col min="4" max="4" width="10.75390625" style="5" customWidth="1"/>
    <col min="5" max="5" width="9.125" style="5" customWidth="1"/>
    <col min="6" max="6" width="7.75390625" style="5" customWidth="1"/>
    <col min="7" max="7" width="10.25390625" style="5" customWidth="1"/>
    <col min="8" max="8" width="11.125" style="53" customWidth="1"/>
    <col min="9" max="9" width="8.25390625" style="122" customWidth="1"/>
    <col min="10" max="16384" width="9.125" style="5" customWidth="1"/>
  </cols>
  <sheetData>
    <row r="1" spans="1:9" ht="28.5" customHeight="1">
      <c r="A1" s="131" t="s">
        <v>80</v>
      </c>
      <c r="B1" s="131"/>
      <c r="C1" s="131"/>
      <c r="D1" s="131"/>
      <c r="E1" s="131"/>
      <c r="F1" s="131"/>
      <c r="G1" s="131"/>
      <c r="H1" s="131"/>
      <c r="I1" s="131"/>
    </row>
    <row r="2" spans="1:3" ht="11.25" customHeight="1">
      <c r="A2" s="27"/>
      <c r="C2" s="3"/>
    </row>
    <row r="3" spans="1:3" ht="14.25" customHeight="1">
      <c r="A3" s="5" t="s">
        <v>94</v>
      </c>
      <c r="C3" s="3"/>
    </row>
    <row r="4" spans="1:3" ht="14.25" customHeight="1">
      <c r="A4" s="5" t="s">
        <v>95</v>
      </c>
      <c r="C4" s="3"/>
    </row>
    <row r="5" spans="7:9" ht="18" customHeight="1">
      <c r="G5" s="28" t="s">
        <v>78</v>
      </c>
      <c r="H5" s="55" t="s">
        <v>88</v>
      </c>
      <c r="I5" s="123" t="s">
        <v>79</v>
      </c>
    </row>
    <row r="6" spans="3:7" ht="6" customHeight="1">
      <c r="C6" s="3"/>
      <c r="G6" s="29"/>
    </row>
    <row r="7" spans="1:8" ht="15">
      <c r="A7" s="27" t="s">
        <v>70</v>
      </c>
      <c r="B7" s="128" t="s">
        <v>46</v>
      </c>
      <c r="C7" s="128"/>
      <c r="D7" s="128"/>
      <c r="E7" s="128"/>
      <c r="F7" s="31"/>
      <c r="G7" s="32"/>
      <c r="H7" s="26">
        <f>H8+H9-H10</f>
        <v>187864.4</v>
      </c>
    </row>
    <row r="8" spans="1:8" ht="14.25" customHeight="1">
      <c r="A8" s="5" t="s">
        <v>38</v>
      </c>
      <c r="C8" s="45" t="s">
        <v>83</v>
      </c>
      <c r="H8" s="11">
        <v>9136.38</v>
      </c>
    </row>
    <row r="9" spans="3:8" ht="14.25" customHeight="1">
      <c r="C9" s="45" t="s">
        <v>84</v>
      </c>
      <c r="H9" s="11">
        <v>179569.16</v>
      </c>
    </row>
    <row r="10" spans="3:8" ht="14.25" customHeight="1">
      <c r="C10" s="45" t="s">
        <v>85</v>
      </c>
      <c r="H10" s="53">
        <v>841.14</v>
      </c>
    </row>
    <row r="11" spans="1:3" ht="14.25" customHeight="1">
      <c r="A11" s="27" t="s">
        <v>86</v>
      </c>
      <c r="B11" s="30" t="s">
        <v>87</v>
      </c>
      <c r="C11" s="45"/>
    </row>
    <row r="12" spans="1:9" ht="15">
      <c r="A12" s="23"/>
      <c r="B12" s="2" t="s">
        <v>0</v>
      </c>
      <c r="C12" s="127" t="s">
        <v>48</v>
      </c>
      <c r="D12" s="127"/>
      <c r="E12" s="8"/>
      <c r="F12" s="8"/>
      <c r="G12" s="28"/>
      <c r="H12" s="55"/>
      <c r="I12" s="123"/>
    </row>
    <row r="13" spans="1:9" ht="15">
      <c r="A13" s="33"/>
      <c r="B13" s="10" t="s">
        <v>49</v>
      </c>
      <c r="C13" s="3" t="s">
        <v>50</v>
      </c>
      <c r="G13" s="11">
        <v>192800</v>
      </c>
      <c r="H13" s="53">
        <v>560780.41</v>
      </c>
      <c r="I13" s="122">
        <f>H13/G13</f>
        <v>2.908612085062241</v>
      </c>
    </row>
    <row r="14" spans="1:8" ht="30" customHeight="1">
      <c r="A14" s="33"/>
      <c r="B14" s="56" t="s">
        <v>81</v>
      </c>
      <c r="C14" s="103" t="s">
        <v>82</v>
      </c>
      <c r="D14" s="103"/>
      <c r="E14" s="103"/>
      <c r="F14" s="103"/>
      <c r="G14" s="11"/>
      <c r="H14" s="53">
        <v>1547.52</v>
      </c>
    </row>
    <row r="15" spans="1:9" ht="15">
      <c r="A15" s="33"/>
      <c r="B15" s="10" t="s">
        <v>51</v>
      </c>
      <c r="C15" s="3" t="s">
        <v>52</v>
      </c>
      <c r="G15" s="11">
        <f>1582000-328300</f>
        <v>1253700</v>
      </c>
      <c r="H15" s="53">
        <v>970461.5</v>
      </c>
      <c r="I15" s="122">
        <f>H15/G15</f>
        <v>0.7740779293291856</v>
      </c>
    </row>
    <row r="16" spans="1:9" ht="15">
      <c r="A16" s="33"/>
      <c r="B16" s="7" t="s">
        <v>10</v>
      </c>
      <c r="C16" s="34"/>
      <c r="G16" s="26">
        <f>G13+G15</f>
        <v>1446500</v>
      </c>
      <c r="H16" s="26">
        <f>SUM(H13:H15)</f>
        <v>1532789.4300000002</v>
      </c>
      <c r="I16" s="122">
        <f>H16/G16</f>
        <v>1.0596539440027655</v>
      </c>
    </row>
    <row r="17" spans="1:3" ht="18.75" customHeight="1">
      <c r="A17" s="27" t="s">
        <v>53</v>
      </c>
      <c r="B17" s="30" t="s">
        <v>54</v>
      </c>
      <c r="C17" s="3"/>
    </row>
    <row r="18" spans="1:7" ht="15">
      <c r="A18" s="23"/>
      <c r="B18" s="2" t="s">
        <v>0</v>
      </c>
      <c r="C18" s="127" t="s">
        <v>48</v>
      </c>
      <c r="D18" s="127"/>
      <c r="E18" s="8"/>
      <c r="F18" s="8"/>
      <c r="G18" s="8"/>
    </row>
    <row r="19" spans="1:9" ht="44.25" customHeight="1">
      <c r="A19" s="23"/>
      <c r="B19" s="109">
        <v>2440</v>
      </c>
      <c r="C19" s="132" t="s">
        <v>55</v>
      </c>
      <c r="D19" s="132"/>
      <c r="E19" s="132"/>
      <c r="F19" s="132"/>
      <c r="G19" s="11">
        <v>107300</v>
      </c>
      <c r="H19" s="53">
        <v>107299.46</v>
      </c>
      <c r="I19" s="122">
        <f>H19/G19</f>
        <v>0.9999949673811743</v>
      </c>
    </row>
    <row r="20" spans="1:9" ht="42.75" customHeight="1">
      <c r="A20" s="35"/>
      <c r="B20" s="109">
        <v>2450</v>
      </c>
      <c r="C20" s="132" t="s">
        <v>56</v>
      </c>
      <c r="D20" s="132"/>
      <c r="E20" s="132"/>
      <c r="F20" s="132"/>
      <c r="G20" s="11">
        <v>313200</v>
      </c>
      <c r="H20" s="53">
        <v>306816.08</v>
      </c>
      <c r="I20" s="122">
        <f aca="true" t="shared" si="0" ref="I20:I25">H20/G20</f>
        <v>0.9796171136653896</v>
      </c>
    </row>
    <row r="21" spans="1:9" ht="15.75" customHeight="1">
      <c r="A21" s="35"/>
      <c r="B21" s="109">
        <v>4210</v>
      </c>
      <c r="C21" s="4" t="s">
        <v>57</v>
      </c>
      <c r="G21" s="12">
        <v>25273</v>
      </c>
      <c r="H21" s="53">
        <v>12941.76</v>
      </c>
      <c r="I21" s="122">
        <f t="shared" si="0"/>
        <v>0.5120785027499704</v>
      </c>
    </row>
    <row r="22" spans="1:9" ht="15.75" customHeight="1">
      <c r="A22" s="35"/>
      <c r="B22" s="109">
        <v>4300</v>
      </c>
      <c r="C22" s="4" t="s">
        <v>58</v>
      </c>
      <c r="G22" s="12">
        <v>283727</v>
      </c>
      <c r="H22" s="53">
        <v>179554.88</v>
      </c>
      <c r="I22" s="122">
        <f t="shared" si="0"/>
        <v>0.632843825226362</v>
      </c>
    </row>
    <row r="23" spans="1:9" ht="16.5" customHeight="1">
      <c r="A23" s="35"/>
      <c r="B23" s="109">
        <v>6110</v>
      </c>
      <c r="C23" s="4" t="s">
        <v>59</v>
      </c>
      <c r="G23" s="12">
        <v>500000</v>
      </c>
      <c r="H23" s="53">
        <v>500000</v>
      </c>
      <c r="I23" s="122">
        <f t="shared" si="0"/>
        <v>1</v>
      </c>
    </row>
    <row r="24" spans="1:9" ht="60.75" customHeight="1">
      <c r="A24" s="35"/>
      <c r="B24" s="109">
        <v>6260</v>
      </c>
      <c r="C24" s="102" t="s">
        <v>60</v>
      </c>
      <c r="D24" s="102"/>
      <c r="E24" s="102"/>
      <c r="F24" s="102"/>
      <c r="G24" s="11">
        <v>297000</v>
      </c>
      <c r="H24" s="53">
        <v>241461.74</v>
      </c>
      <c r="I24" s="122">
        <f t="shared" si="0"/>
        <v>0.8130024915824916</v>
      </c>
    </row>
    <row r="25" spans="1:9" ht="16.5" customHeight="1">
      <c r="A25" s="33"/>
      <c r="B25" s="36"/>
      <c r="C25" s="106" t="s">
        <v>10</v>
      </c>
      <c r="D25" s="106"/>
      <c r="G25" s="26">
        <f>SUM(G19:G24)</f>
        <v>1526500</v>
      </c>
      <c r="H25" s="26">
        <f>SUM(H19:H24)</f>
        <v>1348073.9200000002</v>
      </c>
      <c r="I25" s="122">
        <f t="shared" si="0"/>
        <v>0.883114261382247</v>
      </c>
    </row>
    <row r="26" spans="1:8" ht="18" customHeight="1">
      <c r="A26" s="37" t="s">
        <v>61</v>
      </c>
      <c r="B26" s="105" t="s">
        <v>62</v>
      </c>
      <c r="C26" s="105"/>
      <c r="D26" s="105"/>
      <c r="E26" s="105"/>
      <c r="G26" s="39"/>
      <c r="H26" s="26">
        <f>H27+H28-H29</f>
        <v>372579.91000000003</v>
      </c>
    </row>
    <row r="27" spans="1:8" ht="15">
      <c r="A27" s="37"/>
      <c r="B27" s="38"/>
      <c r="C27" s="45" t="s">
        <v>83</v>
      </c>
      <c r="D27" s="38"/>
      <c r="E27" s="38"/>
      <c r="G27" s="39"/>
      <c r="H27" s="11">
        <v>270156.69</v>
      </c>
    </row>
    <row r="28" spans="1:8" ht="15">
      <c r="A28" s="37"/>
      <c r="B28" s="38"/>
      <c r="C28" s="45" t="s">
        <v>84</v>
      </c>
      <c r="D28" s="38"/>
      <c r="E28" s="38"/>
      <c r="G28" s="39"/>
      <c r="H28" s="11">
        <v>102432.71</v>
      </c>
    </row>
    <row r="29" spans="1:8" ht="15">
      <c r="A29" s="37"/>
      <c r="B29" s="38"/>
      <c r="C29" s="45" t="s">
        <v>85</v>
      </c>
      <c r="D29" s="38"/>
      <c r="E29" s="38"/>
      <c r="G29" s="39"/>
      <c r="H29" s="53">
        <v>9.49</v>
      </c>
    </row>
    <row r="30" spans="1:3" ht="15">
      <c r="A30" s="9" t="s">
        <v>63</v>
      </c>
      <c r="C30" s="3"/>
    </row>
    <row r="31" spans="1:9" ht="28.5" customHeight="1">
      <c r="A31" s="40">
        <v>1</v>
      </c>
      <c r="B31" s="104" t="s">
        <v>89</v>
      </c>
      <c r="C31" s="104"/>
      <c r="D31" s="104"/>
      <c r="E31" s="104"/>
      <c r="F31" s="104"/>
      <c r="G31" s="11">
        <v>84300</v>
      </c>
      <c r="H31" s="11">
        <v>57002.31</v>
      </c>
      <c r="I31" s="122">
        <f>H31/G31</f>
        <v>0.6761839857651245</v>
      </c>
    </row>
    <row r="32" spans="1:9" ht="42.75" customHeight="1">
      <c r="A32" s="40">
        <v>2</v>
      </c>
      <c r="B32" s="130" t="s">
        <v>64</v>
      </c>
      <c r="C32" s="130"/>
      <c r="D32" s="130"/>
      <c r="E32" s="130"/>
      <c r="F32" s="130"/>
      <c r="G32" s="11">
        <v>250000</v>
      </c>
      <c r="H32" s="11">
        <v>179211.8</v>
      </c>
      <c r="I32" s="122">
        <f aca="true" t="shared" si="1" ref="I32:I37">H32/G32</f>
        <v>0.7168471999999999</v>
      </c>
    </row>
    <row r="33" spans="1:9" ht="26.25" customHeight="1">
      <c r="A33" s="40">
        <v>3</v>
      </c>
      <c r="B33" s="130" t="s">
        <v>65</v>
      </c>
      <c r="C33" s="130"/>
      <c r="D33" s="130"/>
      <c r="E33" s="130"/>
      <c r="F33" s="130"/>
      <c r="G33" s="11">
        <v>567000</v>
      </c>
      <c r="H33" s="11">
        <v>511704</v>
      </c>
      <c r="I33" s="122">
        <f t="shared" si="1"/>
        <v>0.9024761904761904</v>
      </c>
    </row>
    <row r="34" spans="1:9" ht="27.75" customHeight="1">
      <c r="A34" s="40">
        <v>4</v>
      </c>
      <c r="B34" s="130" t="s">
        <v>66</v>
      </c>
      <c r="C34" s="130"/>
      <c r="D34" s="130"/>
      <c r="E34" s="130"/>
      <c r="F34" s="130"/>
      <c r="G34" s="11">
        <v>110000</v>
      </c>
      <c r="H34" s="11">
        <v>105362.53</v>
      </c>
      <c r="I34" s="122">
        <f t="shared" si="1"/>
        <v>0.9578411818181818</v>
      </c>
    </row>
    <row r="35" spans="1:9" ht="41.25" customHeight="1">
      <c r="A35" s="40">
        <v>5</v>
      </c>
      <c r="B35" s="130" t="s">
        <v>67</v>
      </c>
      <c r="C35" s="130"/>
      <c r="D35" s="130"/>
      <c r="E35" s="130"/>
      <c r="F35" s="130"/>
      <c r="G35" s="11">
        <v>470000</v>
      </c>
      <c r="H35" s="11">
        <v>464703.28</v>
      </c>
      <c r="I35" s="122">
        <f t="shared" si="1"/>
        <v>0.9887303829787235</v>
      </c>
    </row>
    <row r="36" spans="1:9" ht="26.25" customHeight="1">
      <c r="A36" s="40">
        <v>6</v>
      </c>
      <c r="B36" s="130" t="s">
        <v>68</v>
      </c>
      <c r="C36" s="130"/>
      <c r="D36" s="130"/>
      <c r="E36" s="130"/>
      <c r="F36" s="130"/>
      <c r="G36" s="11">
        <v>45000</v>
      </c>
      <c r="H36" s="11">
        <v>30000</v>
      </c>
      <c r="I36" s="122">
        <f t="shared" si="1"/>
        <v>0.6666666666666666</v>
      </c>
    </row>
    <row r="37" spans="1:9" ht="13.5" customHeight="1">
      <c r="A37" s="40">
        <v>7</v>
      </c>
      <c r="B37" s="126" t="s">
        <v>69</v>
      </c>
      <c r="C37" s="126"/>
      <c r="D37" s="126"/>
      <c r="E37" s="126"/>
      <c r="F37" s="126"/>
      <c r="G37" s="11">
        <v>200</v>
      </c>
      <c r="H37" s="11">
        <v>90</v>
      </c>
      <c r="I37" s="122">
        <f t="shared" si="1"/>
        <v>0.45</v>
      </c>
    </row>
    <row r="38" spans="1:8" ht="15">
      <c r="A38" s="40"/>
      <c r="B38" s="4"/>
      <c r="C38" s="3"/>
      <c r="G38" s="25"/>
      <c r="H38" s="11"/>
    </row>
  </sheetData>
  <mergeCells count="16">
    <mergeCell ref="A1:I1"/>
    <mergeCell ref="C14:F14"/>
    <mergeCell ref="B31:F31"/>
    <mergeCell ref="B32:F32"/>
    <mergeCell ref="C20:F20"/>
    <mergeCell ref="B26:E26"/>
    <mergeCell ref="C25:D25"/>
    <mergeCell ref="C24:F24"/>
    <mergeCell ref="C19:F19"/>
    <mergeCell ref="C12:D12"/>
    <mergeCell ref="B33:F33"/>
    <mergeCell ref="B34:F34"/>
    <mergeCell ref="B35:F35"/>
    <mergeCell ref="B36:F36"/>
    <mergeCell ref="C18:D18"/>
    <mergeCell ref="B7:E7"/>
  </mergeCells>
  <printOptions/>
  <pageMargins left="0.99" right="0.79" top="0.5" bottom="0.61" header="0.28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37">
      <selection activeCell="D49" sqref="D49"/>
    </sheetView>
  </sheetViews>
  <sheetFormatPr defaultColWidth="9.00390625" defaultRowHeight="12.75"/>
  <cols>
    <col min="1" max="1" width="8.00390625" style="21" customWidth="1"/>
    <col min="2" max="2" width="5.625" style="21" customWidth="1"/>
    <col min="3" max="3" width="53.00390625" style="13" customWidth="1"/>
    <col min="4" max="4" width="9.625" style="17" customWidth="1"/>
    <col min="5" max="5" width="11.125" style="22" customWidth="1"/>
    <col min="6" max="6" width="9.125" style="17" customWidth="1"/>
    <col min="7" max="7" width="9.25390625" style="17" customWidth="1"/>
    <col min="8" max="16384" width="9.125" style="17" customWidth="1"/>
  </cols>
  <sheetData>
    <row r="1" spans="1:7" s="13" customFormat="1" ht="30.75" customHeight="1">
      <c r="A1" s="107" t="s">
        <v>91</v>
      </c>
      <c r="B1" s="107"/>
      <c r="C1" s="107"/>
      <c r="D1" s="107"/>
      <c r="E1" s="107"/>
      <c r="G1" s="14"/>
    </row>
    <row r="2" spans="1:7" s="15" customFormat="1" ht="26.25" customHeight="1">
      <c r="A2" s="110" t="s">
        <v>0</v>
      </c>
      <c r="B2" s="110" t="s">
        <v>1</v>
      </c>
      <c r="C2" s="110" t="s">
        <v>2</v>
      </c>
      <c r="D2" s="111" t="s">
        <v>102</v>
      </c>
      <c r="E2" s="112" t="s">
        <v>88</v>
      </c>
      <c r="G2" s="16"/>
    </row>
    <row r="3" spans="1:5" ht="24" customHeight="1">
      <c r="A3" s="108" t="s">
        <v>44</v>
      </c>
      <c r="B3" s="133"/>
      <c r="C3" s="133"/>
      <c r="D3" s="133"/>
      <c r="E3" s="134"/>
    </row>
    <row r="4" spans="1:7" ht="15.75" customHeight="1">
      <c r="A4" s="113">
        <v>4300</v>
      </c>
      <c r="B4" s="145">
        <v>1</v>
      </c>
      <c r="C4" s="147" t="s">
        <v>3</v>
      </c>
      <c r="D4" s="141">
        <v>15000</v>
      </c>
      <c r="E4" s="143">
        <v>14751</v>
      </c>
      <c r="G4" s="18"/>
    </row>
    <row r="5" spans="1:7" ht="12.75">
      <c r="A5" s="113">
        <v>2450</v>
      </c>
      <c r="B5" s="146"/>
      <c r="C5" s="148"/>
      <c r="D5" s="142"/>
      <c r="E5" s="144"/>
      <c r="G5" s="18"/>
    </row>
    <row r="6" spans="1:7" ht="27" customHeight="1">
      <c r="A6" s="113">
        <v>4300</v>
      </c>
      <c r="B6" s="113">
        <v>2</v>
      </c>
      <c r="C6" s="114" t="s">
        <v>4</v>
      </c>
      <c r="D6" s="115">
        <v>22384</v>
      </c>
      <c r="E6" s="116">
        <v>7666.55</v>
      </c>
      <c r="G6" s="18"/>
    </row>
    <row r="7" spans="1:7" ht="12.75">
      <c r="A7" s="113">
        <v>4210</v>
      </c>
      <c r="B7" s="145">
        <v>3</v>
      </c>
      <c r="C7" s="147" t="s">
        <v>5</v>
      </c>
      <c r="D7" s="141">
        <v>12766</v>
      </c>
      <c r="E7" s="143">
        <v>12615.71</v>
      </c>
      <c r="G7" s="18"/>
    </row>
    <row r="8" spans="1:7" ht="12.75">
      <c r="A8" s="113">
        <v>4300</v>
      </c>
      <c r="B8" s="146"/>
      <c r="C8" s="148"/>
      <c r="D8" s="142"/>
      <c r="E8" s="144"/>
      <c r="G8" s="18"/>
    </row>
    <row r="9" spans="1:7" ht="14.25" customHeight="1">
      <c r="A9" s="113">
        <v>2440</v>
      </c>
      <c r="B9" s="113">
        <v>4</v>
      </c>
      <c r="C9" s="114" t="s">
        <v>6</v>
      </c>
      <c r="D9" s="115">
        <v>17300</v>
      </c>
      <c r="E9" s="116">
        <v>17300</v>
      </c>
      <c r="G9" s="18"/>
    </row>
    <row r="10" spans="1:7" ht="29.25" customHeight="1">
      <c r="A10" s="113">
        <v>4210</v>
      </c>
      <c r="B10" s="113">
        <v>5</v>
      </c>
      <c r="C10" s="114" t="s">
        <v>7</v>
      </c>
      <c r="D10" s="115">
        <v>4850</v>
      </c>
      <c r="E10" s="116">
        <v>1144.66</v>
      </c>
      <c r="G10" s="18"/>
    </row>
    <row r="11" spans="1:7" ht="24.75" customHeight="1">
      <c r="A11" s="113">
        <v>4210</v>
      </c>
      <c r="B11" s="113">
        <v>6</v>
      </c>
      <c r="C11" s="114" t="s">
        <v>8</v>
      </c>
      <c r="D11" s="115">
        <v>10000</v>
      </c>
      <c r="E11" s="116">
        <v>1524.39</v>
      </c>
      <c r="G11" s="18"/>
    </row>
    <row r="12" spans="1:7" ht="15.75" customHeight="1">
      <c r="A12" s="113">
        <v>2450</v>
      </c>
      <c r="B12" s="113">
        <v>7</v>
      </c>
      <c r="C12" s="114" t="s">
        <v>9</v>
      </c>
      <c r="D12" s="115">
        <v>2000</v>
      </c>
      <c r="E12" s="116">
        <v>2000</v>
      </c>
      <c r="G12" s="18"/>
    </row>
    <row r="13" spans="1:7" ht="12.75">
      <c r="A13" s="113"/>
      <c r="B13" s="113"/>
      <c r="C13" s="117" t="s">
        <v>10</v>
      </c>
      <c r="D13" s="118">
        <f>SUM(D4:D12)</f>
        <v>84300</v>
      </c>
      <c r="E13" s="119">
        <f>SUM(E4:E12)</f>
        <v>57002.31</v>
      </c>
      <c r="G13" s="18"/>
    </row>
    <row r="14" spans="1:5" ht="24" customHeight="1">
      <c r="A14" s="108" t="s">
        <v>43</v>
      </c>
      <c r="B14" s="133"/>
      <c r="C14" s="133"/>
      <c r="D14" s="133"/>
      <c r="E14" s="134"/>
    </row>
    <row r="15" spans="1:5" ht="17.25" customHeight="1">
      <c r="A15" s="113">
        <v>2450</v>
      </c>
      <c r="B15" s="113">
        <v>1</v>
      </c>
      <c r="C15" s="114" t="s">
        <v>11</v>
      </c>
      <c r="D15" s="115">
        <v>160000</v>
      </c>
      <c r="E15" s="116">
        <v>158670</v>
      </c>
    </row>
    <row r="16" spans="1:7" ht="13.5" customHeight="1">
      <c r="A16" s="113">
        <v>4300</v>
      </c>
      <c r="B16" s="113">
        <v>2</v>
      </c>
      <c r="C16" s="114" t="s">
        <v>12</v>
      </c>
      <c r="D16" s="115">
        <v>67000</v>
      </c>
      <c r="E16" s="116">
        <v>839.97</v>
      </c>
      <c r="G16" s="18"/>
    </row>
    <row r="17" spans="1:5" ht="14.25" customHeight="1">
      <c r="A17" s="113">
        <v>4300</v>
      </c>
      <c r="B17" s="113">
        <v>3</v>
      </c>
      <c r="C17" s="114" t="s">
        <v>13</v>
      </c>
      <c r="D17" s="115">
        <v>15000</v>
      </c>
      <c r="E17" s="116">
        <v>12641</v>
      </c>
    </row>
    <row r="18" spans="1:5" ht="15.75" customHeight="1">
      <c r="A18" s="113">
        <v>4300</v>
      </c>
      <c r="B18" s="113">
        <v>4</v>
      </c>
      <c r="C18" s="114" t="s">
        <v>14</v>
      </c>
      <c r="D18" s="115">
        <v>8000</v>
      </c>
      <c r="E18" s="116">
        <v>7900.8</v>
      </c>
    </row>
    <row r="19" spans="1:5" ht="13.5" customHeight="1">
      <c r="A19" s="113"/>
      <c r="B19" s="113"/>
      <c r="C19" s="117" t="s">
        <v>10</v>
      </c>
      <c r="D19" s="118">
        <f>SUM(D15:D18)</f>
        <v>250000</v>
      </c>
      <c r="E19" s="119">
        <f>SUM(E15:E18)</f>
        <v>180051.77</v>
      </c>
    </row>
    <row r="20" spans="1:5" ht="21.75" customHeight="1">
      <c r="A20" s="138" t="s">
        <v>42</v>
      </c>
      <c r="B20" s="139"/>
      <c r="C20" s="139"/>
      <c r="D20" s="139"/>
      <c r="E20" s="140"/>
    </row>
    <row r="21" spans="1:5" ht="27.75" customHeight="1">
      <c r="A21" s="113">
        <v>6110</v>
      </c>
      <c r="B21" s="113">
        <v>1</v>
      </c>
      <c r="C21" s="114" t="s">
        <v>15</v>
      </c>
      <c r="D21" s="115">
        <v>500000</v>
      </c>
      <c r="E21" s="116">
        <v>500000</v>
      </c>
    </row>
    <row r="22" spans="1:5" ht="30" customHeight="1">
      <c r="A22" s="113">
        <v>6260</v>
      </c>
      <c r="B22" s="113">
        <v>2</v>
      </c>
      <c r="C22" s="114" t="s">
        <v>16</v>
      </c>
      <c r="D22" s="115">
        <v>25000</v>
      </c>
      <c r="E22" s="116">
        <v>0</v>
      </c>
    </row>
    <row r="23" spans="1:5" ht="27.75" customHeight="1">
      <c r="A23" s="113">
        <v>6260</v>
      </c>
      <c r="B23" s="113">
        <v>3</v>
      </c>
      <c r="C23" s="114" t="s">
        <v>17</v>
      </c>
      <c r="D23" s="115">
        <v>12000</v>
      </c>
      <c r="E23" s="116">
        <v>11704</v>
      </c>
    </row>
    <row r="24" spans="1:5" ht="27.75" customHeight="1">
      <c r="A24" s="113">
        <v>6260</v>
      </c>
      <c r="B24" s="113">
        <v>4</v>
      </c>
      <c r="C24" s="114" t="s">
        <v>18</v>
      </c>
      <c r="D24" s="115">
        <v>30000</v>
      </c>
      <c r="E24" s="116">
        <v>0</v>
      </c>
    </row>
    <row r="25" spans="1:5" ht="14.25" customHeight="1">
      <c r="A25" s="113"/>
      <c r="B25" s="113"/>
      <c r="C25" s="117" t="s">
        <v>10</v>
      </c>
      <c r="D25" s="118">
        <f>SUM(D21:D24)</f>
        <v>567000</v>
      </c>
      <c r="E25" s="119">
        <f>SUM(E21:E24)</f>
        <v>511704</v>
      </c>
    </row>
    <row r="26" spans="1:5" ht="26.25" customHeight="1">
      <c r="A26" s="108" t="s">
        <v>41</v>
      </c>
      <c r="B26" s="133"/>
      <c r="C26" s="133"/>
      <c r="D26" s="133"/>
      <c r="E26" s="134"/>
    </row>
    <row r="27" spans="1:5" ht="39.75" customHeight="1">
      <c r="A27" s="113">
        <v>4300</v>
      </c>
      <c r="B27" s="113">
        <v>1</v>
      </c>
      <c r="C27" s="114" t="s">
        <v>19</v>
      </c>
      <c r="D27" s="115">
        <v>110000</v>
      </c>
      <c r="E27" s="116">
        <v>105362.53</v>
      </c>
    </row>
    <row r="28" spans="1:5" ht="12.75">
      <c r="A28" s="113"/>
      <c r="B28" s="113"/>
      <c r="C28" s="117" t="s">
        <v>10</v>
      </c>
      <c r="D28" s="118">
        <f>SUM(D27:D27)</f>
        <v>110000</v>
      </c>
      <c r="E28" s="119">
        <f>SUM(E27:E27)</f>
        <v>105362.53</v>
      </c>
    </row>
    <row r="29" spans="1:5" ht="30" customHeight="1">
      <c r="A29" s="108" t="s">
        <v>39</v>
      </c>
      <c r="B29" s="133"/>
      <c r="C29" s="133"/>
      <c r="D29" s="133"/>
      <c r="E29" s="134"/>
    </row>
    <row r="30" spans="1:5" ht="27" customHeight="1">
      <c r="A30" s="113">
        <v>2450</v>
      </c>
      <c r="B30" s="113">
        <v>1</v>
      </c>
      <c r="C30" s="114" t="s">
        <v>20</v>
      </c>
      <c r="D30" s="115">
        <v>150000</v>
      </c>
      <c r="E30" s="116">
        <v>144946.08</v>
      </c>
    </row>
    <row r="31" spans="1:5" ht="28.5" customHeight="1">
      <c r="A31" s="113">
        <v>6260</v>
      </c>
      <c r="B31" s="113">
        <v>2</v>
      </c>
      <c r="C31" s="114" t="s">
        <v>21</v>
      </c>
      <c r="D31" s="115">
        <v>160000</v>
      </c>
      <c r="E31" s="116">
        <v>159757.74</v>
      </c>
    </row>
    <row r="32" spans="1:5" ht="30.75" customHeight="1">
      <c r="A32" s="113">
        <v>6260</v>
      </c>
      <c r="B32" s="113">
        <v>3</v>
      </c>
      <c r="C32" s="114" t="s">
        <v>23</v>
      </c>
      <c r="D32" s="115">
        <v>70000</v>
      </c>
      <c r="E32" s="116">
        <v>70000</v>
      </c>
    </row>
    <row r="33" spans="1:5" ht="29.25" customHeight="1">
      <c r="A33" s="113">
        <v>2440</v>
      </c>
      <c r="B33" s="113">
        <v>4</v>
      </c>
      <c r="C33" s="114" t="s">
        <v>24</v>
      </c>
      <c r="D33" s="115">
        <v>90000</v>
      </c>
      <c r="E33" s="116">
        <v>89999.46</v>
      </c>
    </row>
    <row r="34" spans="1:5" ht="15" customHeight="1">
      <c r="A34" s="113"/>
      <c r="B34" s="113"/>
      <c r="C34" s="117" t="s">
        <v>10</v>
      </c>
      <c r="D34" s="118">
        <f>SUM(D30:D33)</f>
        <v>470000</v>
      </c>
      <c r="E34" s="119">
        <f>SUM(E30:E33)</f>
        <v>464703.27999999997</v>
      </c>
    </row>
    <row r="35" spans="1:5" ht="21" customHeight="1">
      <c r="A35" s="135" t="s">
        <v>40</v>
      </c>
      <c r="B35" s="136"/>
      <c r="C35" s="136"/>
      <c r="D35" s="136"/>
      <c r="E35" s="137"/>
    </row>
    <row r="36" spans="1:7" s="15" customFormat="1" ht="26.25" customHeight="1">
      <c r="A36" s="110" t="s">
        <v>0</v>
      </c>
      <c r="B36" s="110" t="s">
        <v>1</v>
      </c>
      <c r="C36" s="110" t="s">
        <v>2</v>
      </c>
      <c r="D36" s="111" t="s">
        <v>102</v>
      </c>
      <c r="E36" s="112" t="s">
        <v>88</v>
      </c>
      <c r="G36" s="16"/>
    </row>
    <row r="37" spans="1:5" ht="25.5">
      <c r="A37" s="113">
        <v>4300</v>
      </c>
      <c r="B37" s="113">
        <v>1</v>
      </c>
      <c r="C37" s="114" t="s">
        <v>25</v>
      </c>
      <c r="D37" s="115">
        <v>8000</v>
      </c>
      <c r="E37" s="120">
        <v>8000</v>
      </c>
    </row>
    <row r="38" spans="1:5" ht="38.25">
      <c r="A38" s="113">
        <v>4300</v>
      </c>
      <c r="B38" s="113">
        <v>2</v>
      </c>
      <c r="C38" s="114" t="s">
        <v>26</v>
      </c>
      <c r="D38" s="115">
        <v>25000</v>
      </c>
      <c r="E38" s="120">
        <v>10000</v>
      </c>
    </row>
    <row r="39" spans="1:5" ht="25.5">
      <c r="A39" s="113">
        <v>4300</v>
      </c>
      <c r="B39" s="113">
        <v>3</v>
      </c>
      <c r="C39" s="114" t="s">
        <v>27</v>
      </c>
      <c r="D39" s="115">
        <v>12000</v>
      </c>
      <c r="E39" s="120">
        <v>12000</v>
      </c>
    </row>
    <row r="40" spans="1:5" ht="15" customHeight="1">
      <c r="A40" s="113"/>
      <c r="B40" s="113"/>
      <c r="C40" s="117" t="s">
        <v>10</v>
      </c>
      <c r="D40" s="118">
        <f>SUM(D37:D39)</f>
        <v>45000</v>
      </c>
      <c r="E40" s="118">
        <f>SUM(E37:E39)</f>
        <v>30000</v>
      </c>
    </row>
    <row r="41" spans="1:5" ht="12.75" customHeight="1">
      <c r="A41" s="113">
        <v>4300</v>
      </c>
      <c r="B41" s="113"/>
      <c r="C41" s="121" t="s">
        <v>28</v>
      </c>
      <c r="D41" s="115">
        <v>200</v>
      </c>
      <c r="E41" s="120">
        <v>90</v>
      </c>
    </row>
    <row r="42" spans="1:5" ht="15" customHeight="1">
      <c r="A42" s="113"/>
      <c r="B42" s="113"/>
      <c r="C42" s="117" t="s">
        <v>29</v>
      </c>
      <c r="D42" s="118">
        <f>D13+D19+D25+D28+D34+D40+D41</f>
        <v>1526500</v>
      </c>
      <c r="E42" s="119">
        <f>E13+E19+E25+E28+E34+E40+E41</f>
        <v>1348913.89</v>
      </c>
    </row>
  </sheetData>
  <mergeCells count="15">
    <mergeCell ref="D7:D8"/>
    <mergeCell ref="E4:E5"/>
    <mergeCell ref="E7:E8"/>
    <mergeCell ref="A1:E1"/>
    <mergeCell ref="A3:E3"/>
    <mergeCell ref="B4:B5"/>
    <mergeCell ref="C4:C5"/>
    <mergeCell ref="D4:D5"/>
    <mergeCell ref="B7:B8"/>
    <mergeCell ref="C7:C8"/>
    <mergeCell ref="A14:E14"/>
    <mergeCell ref="A29:E29"/>
    <mergeCell ref="A35:E35"/>
    <mergeCell ref="A20:E20"/>
    <mergeCell ref="A26:E26"/>
  </mergeCells>
  <printOptions/>
  <pageMargins left="0.77" right="0.79" top="0.63" bottom="0.74" header="0.39" footer="0.6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selection activeCell="F5" sqref="F5"/>
    </sheetView>
  </sheetViews>
  <sheetFormatPr defaultColWidth="9.00390625" defaultRowHeight="12.75"/>
  <cols>
    <col min="1" max="1" width="3.875" style="5" customWidth="1"/>
    <col min="2" max="2" width="7.00390625" style="5" customWidth="1"/>
    <col min="3" max="3" width="15.75390625" style="5" customWidth="1"/>
    <col min="4" max="4" width="10.75390625" style="5" customWidth="1"/>
    <col min="5" max="5" width="9.125" style="5" customWidth="1"/>
    <col min="6" max="6" width="7.75390625" style="5" customWidth="1"/>
    <col min="7" max="7" width="10.25390625" style="5" customWidth="1"/>
    <col min="8" max="8" width="11.125" style="53" customWidth="1"/>
    <col min="9" max="9" width="8.25390625" style="122" customWidth="1"/>
    <col min="10" max="16384" width="9.125" style="5" customWidth="1"/>
  </cols>
  <sheetData>
    <row r="1" spans="1:9" ht="31.5" customHeight="1">
      <c r="A1" s="131" t="s">
        <v>90</v>
      </c>
      <c r="B1" s="131"/>
      <c r="C1" s="131"/>
      <c r="D1" s="131"/>
      <c r="E1" s="131"/>
      <c r="F1" s="131"/>
      <c r="G1" s="131"/>
      <c r="H1" s="131"/>
      <c r="I1" s="131"/>
    </row>
    <row r="2" spans="1:3" ht="15">
      <c r="A2" s="41"/>
      <c r="C2" s="3"/>
    </row>
    <row r="3" spans="1:3" ht="17.25" customHeight="1">
      <c r="A3" s="5" t="s">
        <v>94</v>
      </c>
      <c r="C3" s="3"/>
    </row>
    <row r="4" spans="1:3" ht="17.25" customHeight="1">
      <c r="A4" s="5" t="s">
        <v>95</v>
      </c>
      <c r="C4" s="3"/>
    </row>
    <row r="5" spans="1:9" ht="28.5">
      <c r="A5" s="42"/>
      <c r="C5" s="3"/>
      <c r="G5" s="28" t="s">
        <v>78</v>
      </c>
      <c r="H5" s="55" t="s">
        <v>96</v>
      </c>
      <c r="I5" s="123" t="s">
        <v>79</v>
      </c>
    </row>
    <row r="6" spans="3:7" ht="15">
      <c r="C6" s="3"/>
      <c r="G6" s="29" t="s">
        <v>45</v>
      </c>
    </row>
    <row r="7" spans="1:8" ht="15">
      <c r="A7" s="37" t="s">
        <v>70</v>
      </c>
      <c r="B7" s="30" t="s">
        <v>46</v>
      </c>
      <c r="C7" s="3"/>
      <c r="H7" s="39">
        <f>H8+H9-H10</f>
        <v>-80582.93</v>
      </c>
    </row>
    <row r="8" spans="1:8" ht="15" customHeight="1">
      <c r="A8" s="43"/>
      <c r="B8" s="44"/>
      <c r="C8" s="45" t="s">
        <v>83</v>
      </c>
      <c r="D8" s="45"/>
      <c r="E8" s="45"/>
      <c r="F8" s="45"/>
      <c r="H8" s="46">
        <v>3465</v>
      </c>
    </row>
    <row r="9" spans="1:8" ht="15" customHeight="1">
      <c r="A9" s="43"/>
      <c r="B9" s="47"/>
      <c r="C9" s="45" t="s">
        <v>84</v>
      </c>
      <c r="D9" s="45"/>
      <c r="E9" s="47"/>
      <c r="F9" s="45"/>
      <c r="H9" s="46">
        <v>0</v>
      </c>
    </row>
    <row r="10" spans="1:8" ht="15" customHeight="1">
      <c r="A10" s="43"/>
      <c r="B10" s="47"/>
      <c r="C10" s="45" t="s">
        <v>85</v>
      </c>
      <c r="D10" s="45"/>
      <c r="E10" s="47"/>
      <c r="F10" s="45"/>
      <c r="H10" s="46">
        <v>84047.93</v>
      </c>
    </row>
    <row r="11" spans="1:7" ht="15">
      <c r="A11" s="37"/>
      <c r="B11" s="30"/>
      <c r="C11" s="3"/>
      <c r="G11" s="37"/>
    </row>
    <row r="12" spans="1:3" ht="15">
      <c r="A12" s="37" t="s">
        <v>71</v>
      </c>
      <c r="B12" s="30" t="s">
        <v>47</v>
      </c>
      <c r="C12" s="3"/>
    </row>
    <row r="13" ht="15">
      <c r="C13" s="3"/>
    </row>
    <row r="14" spans="1:9" ht="15">
      <c r="A14" s="2"/>
      <c r="B14" s="2" t="s">
        <v>0</v>
      </c>
      <c r="C14" s="127" t="s">
        <v>48</v>
      </c>
      <c r="D14" s="127"/>
      <c r="E14" s="24"/>
      <c r="F14" s="24"/>
      <c r="G14" s="28"/>
      <c r="H14" s="55"/>
      <c r="I14" s="123"/>
    </row>
    <row r="15" spans="1:9" ht="15">
      <c r="A15" s="35"/>
      <c r="B15" s="10" t="s">
        <v>51</v>
      </c>
      <c r="C15" s="3" t="s">
        <v>72</v>
      </c>
      <c r="D15" s="6"/>
      <c r="G15" s="11">
        <v>598700</v>
      </c>
      <c r="H15" s="11">
        <v>484998.04</v>
      </c>
      <c r="I15" s="122">
        <f>H15/G15</f>
        <v>0.8100852513779856</v>
      </c>
    </row>
    <row r="16" spans="1:9" ht="15">
      <c r="A16" s="33"/>
      <c r="B16" s="7" t="s">
        <v>10</v>
      </c>
      <c r="C16" s="3"/>
      <c r="G16" s="26">
        <f>SUM(G15:G15)</f>
        <v>598700</v>
      </c>
      <c r="H16" s="26">
        <v>484998.04</v>
      </c>
      <c r="I16" s="124">
        <f>H16/G16</f>
        <v>0.8100852513779856</v>
      </c>
    </row>
    <row r="17" spans="1:3" ht="15">
      <c r="A17" s="41"/>
      <c r="C17" s="3"/>
    </row>
    <row r="18" spans="1:3" ht="15">
      <c r="A18" s="37" t="s">
        <v>73</v>
      </c>
      <c r="B18" s="30" t="s">
        <v>54</v>
      </c>
      <c r="C18" s="3"/>
    </row>
    <row r="19" spans="1:3" ht="15">
      <c r="A19" s="48"/>
      <c r="C19" s="3"/>
    </row>
    <row r="20" spans="1:7" ht="15">
      <c r="A20" s="2"/>
      <c r="B20" s="2" t="s">
        <v>0</v>
      </c>
      <c r="C20" s="127" t="s">
        <v>48</v>
      </c>
      <c r="D20" s="127"/>
      <c r="E20" s="24"/>
      <c r="F20" s="24"/>
      <c r="G20" s="29"/>
    </row>
    <row r="21" spans="1:9" ht="45" customHeight="1">
      <c r="A21" s="35"/>
      <c r="B21" s="35">
        <v>2440</v>
      </c>
      <c r="C21" s="129" t="s">
        <v>55</v>
      </c>
      <c r="D21" s="129"/>
      <c r="E21" s="129"/>
      <c r="F21" s="129"/>
      <c r="G21" s="11">
        <v>404000</v>
      </c>
      <c r="H21" s="11">
        <v>328883.06</v>
      </c>
      <c r="I21" s="122">
        <f>H21/G21</f>
        <v>0.8140669801980198</v>
      </c>
    </row>
    <row r="22" spans="1:9" ht="15">
      <c r="A22" s="23"/>
      <c r="B22" s="23">
        <v>4300</v>
      </c>
      <c r="C22" s="8" t="s">
        <v>58</v>
      </c>
      <c r="D22" s="8"/>
      <c r="E22" s="8"/>
      <c r="F22" s="8"/>
      <c r="G22" s="49">
        <v>70100</v>
      </c>
      <c r="H22" s="11">
        <v>65711</v>
      </c>
      <c r="I22" s="122">
        <f>H22/G22</f>
        <v>0.9373894436519258</v>
      </c>
    </row>
    <row r="23" spans="1:9" ht="42.75" customHeight="1">
      <c r="A23" s="23"/>
      <c r="B23" s="35">
        <v>6260</v>
      </c>
      <c r="C23" s="102" t="s">
        <v>60</v>
      </c>
      <c r="D23" s="102"/>
      <c r="E23" s="102"/>
      <c r="F23" s="102"/>
      <c r="G23" s="11">
        <v>44000</v>
      </c>
      <c r="H23" s="11">
        <v>44000</v>
      </c>
      <c r="I23" s="122">
        <f>H23/G23</f>
        <v>1</v>
      </c>
    </row>
    <row r="24" spans="1:9" ht="21.75" customHeight="1">
      <c r="A24" s="23"/>
      <c r="B24" s="9" t="s">
        <v>10</v>
      </c>
      <c r="C24" s="8"/>
      <c r="D24" s="8"/>
      <c r="E24" s="8"/>
      <c r="F24" s="8"/>
      <c r="G24" s="26">
        <f>SUM(G21:G23)</f>
        <v>518100</v>
      </c>
      <c r="H24" s="26">
        <f>SUM(H21:H23)</f>
        <v>438594.06</v>
      </c>
      <c r="I24" s="122">
        <f>H24/G24</f>
        <v>0.8465432541980312</v>
      </c>
    </row>
    <row r="25" spans="1:3" ht="15">
      <c r="A25" s="50"/>
      <c r="C25" s="3"/>
    </row>
    <row r="26" spans="1:3" ht="15">
      <c r="A26" s="41"/>
      <c r="C26" s="3"/>
    </row>
    <row r="27" spans="1:8" ht="15">
      <c r="A27" s="37" t="s">
        <v>61</v>
      </c>
      <c r="B27" s="30" t="s">
        <v>74</v>
      </c>
      <c r="C27" s="3"/>
      <c r="G27" s="39"/>
      <c r="H27" s="26">
        <f>H29+H30-H31</f>
        <v>-34179.28999999999</v>
      </c>
    </row>
    <row r="28" spans="1:8" ht="15" hidden="1">
      <c r="A28" s="42"/>
      <c r="B28" s="45"/>
      <c r="C28" s="51"/>
      <c r="D28" s="45"/>
      <c r="E28" s="45"/>
      <c r="F28" s="45"/>
      <c r="G28" s="52">
        <v>17</v>
      </c>
      <c r="H28" s="11">
        <f>H7+G16-G24</f>
        <v>17.070000000006985</v>
      </c>
    </row>
    <row r="29" spans="1:8" ht="15">
      <c r="A29" s="41"/>
      <c r="C29" s="45" t="s">
        <v>83</v>
      </c>
      <c r="H29" s="11">
        <v>5820.91</v>
      </c>
    </row>
    <row r="30" spans="1:8" ht="15" hidden="1">
      <c r="A30" s="41"/>
      <c r="C30" s="45" t="s">
        <v>84</v>
      </c>
      <c r="H30" s="11"/>
    </row>
    <row r="31" spans="1:8" ht="15">
      <c r="A31" s="41"/>
      <c r="C31" s="45" t="s">
        <v>85</v>
      </c>
      <c r="H31" s="11">
        <v>40000.2</v>
      </c>
    </row>
    <row r="32" spans="1:8" ht="15">
      <c r="A32" s="41"/>
      <c r="C32" s="45"/>
      <c r="H32" s="11"/>
    </row>
    <row r="33" spans="1:9" s="8" customFormat="1" ht="19.5" customHeight="1">
      <c r="A33" s="9" t="s">
        <v>75</v>
      </c>
      <c r="H33" s="54"/>
      <c r="I33" s="125"/>
    </row>
    <row r="34" spans="1:9" ht="30" customHeight="1">
      <c r="A34" s="40">
        <v>1</v>
      </c>
      <c r="B34" s="132" t="s">
        <v>76</v>
      </c>
      <c r="C34" s="132"/>
      <c r="D34" s="132"/>
      <c r="E34" s="132"/>
      <c r="F34" s="132"/>
      <c r="G34" s="11">
        <v>148000</v>
      </c>
      <c r="H34" s="11">
        <v>119636.7</v>
      </c>
      <c r="I34" s="122">
        <f>H34/G34</f>
        <v>0.808356081081081</v>
      </c>
    </row>
    <row r="35" spans="1:9" ht="30.75" customHeight="1">
      <c r="A35" s="40">
        <v>2</v>
      </c>
      <c r="B35" s="132" t="s">
        <v>77</v>
      </c>
      <c r="C35" s="132"/>
      <c r="D35" s="132"/>
      <c r="E35" s="132"/>
      <c r="F35" s="132"/>
      <c r="G35" s="11">
        <f>300000+70000</f>
        <v>370000</v>
      </c>
      <c r="H35" s="11">
        <v>318946.36</v>
      </c>
      <c r="I35" s="122">
        <f>H35/G35</f>
        <v>0.8620171891891891</v>
      </c>
    </row>
    <row r="36" spans="1:9" ht="18.75" customHeight="1">
      <c r="A36" s="40">
        <v>3</v>
      </c>
      <c r="B36" s="132" t="s">
        <v>69</v>
      </c>
      <c r="C36" s="132"/>
      <c r="D36" s="132"/>
      <c r="E36" s="132"/>
      <c r="F36" s="132"/>
      <c r="G36" s="11">
        <v>100</v>
      </c>
      <c r="H36" s="11">
        <v>11</v>
      </c>
      <c r="I36" s="122">
        <f>H36/G36</f>
        <v>0.11</v>
      </c>
    </row>
    <row r="37" spans="7:8" ht="15">
      <c r="G37" s="25"/>
      <c r="H37" s="11"/>
    </row>
  </sheetData>
  <mergeCells count="8">
    <mergeCell ref="C14:D14"/>
    <mergeCell ref="C20:D20"/>
    <mergeCell ref="C21:F21"/>
    <mergeCell ref="A1:I1"/>
    <mergeCell ref="B34:F34"/>
    <mergeCell ref="B35:F35"/>
    <mergeCell ref="B36:F36"/>
    <mergeCell ref="C23:F23"/>
  </mergeCells>
  <printOptions/>
  <pageMargins left="0.99" right="0.79" top="0.69" bottom="0.66" header="0.28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9" sqref="C9"/>
    </sheetView>
  </sheetViews>
  <sheetFormatPr defaultColWidth="9.00390625" defaultRowHeight="12.75"/>
  <cols>
    <col min="1" max="1" width="8.00390625" style="21" customWidth="1"/>
    <col min="2" max="2" width="5.625" style="21" customWidth="1"/>
    <col min="3" max="3" width="53.00390625" style="13" customWidth="1"/>
    <col min="4" max="4" width="9.625" style="17" customWidth="1"/>
    <col min="5" max="5" width="11.125" style="22" customWidth="1"/>
    <col min="6" max="6" width="9.125" style="17" customWidth="1"/>
    <col min="7" max="7" width="9.25390625" style="17" customWidth="1"/>
    <col min="8" max="16384" width="9.125" style="17" customWidth="1"/>
  </cols>
  <sheetData>
    <row r="1" spans="1:5" s="15" customFormat="1" ht="37.5" customHeight="1">
      <c r="A1" s="107" t="s">
        <v>92</v>
      </c>
      <c r="B1" s="107"/>
      <c r="C1" s="107"/>
      <c r="D1" s="107"/>
      <c r="E1" s="107"/>
    </row>
    <row r="2" spans="1:7" s="15" customFormat="1" ht="25.5">
      <c r="A2" s="110" t="s">
        <v>0</v>
      </c>
      <c r="B2" s="110" t="s">
        <v>1</v>
      </c>
      <c r="C2" s="110" t="s">
        <v>2</v>
      </c>
      <c r="D2" s="111" t="s">
        <v>22</v>
      </c>
      <c r="E2" s="112" t="s">
        <v>88</v>
      </c>
      <c r="G2" s="16"/>
    </row>
    <row r="3" spans="1:5" ht="29.25" customHeight="1">
      <c r="A3" s="113">
        <v>2440</v>
      </c>
      <c r="B3" s="113">
        <v>1</v>
      </c>
      <c r="C3" s="114" t="s">
        <v>30</v>
      </c>
      <c r="D3" s="115">
        <v>300000</v>
      </c>
      <c r="E3" s="116">
        <v>208946.36</v>
      </c>
    </row>
    <row r="4" spans="1:7" ht="42" customHeight="1">
      <c r="A4" s="113">
        <v>4300</v>
      </c>
      <c r="B4" s="113">
        <v>2</v>
      </c>
      <c r="C4" s="114" t="s">
        <v>31</v>
      </c>
      <c r="D4" s="115">
        <v>70000</v>
      </c>
      <c r="E4" s="116">
        <v>70000</v>
      </c>
      <c r="G4" s="18"/>
    </row>
    <row r="5" spans="1:5" ht="27" customHeight="1">
      <c r="A5" s="113">
        <v>2440</v>
      </c>
      <c r="B5" s="113">
        <v>3</v>
      </c>
      <c r="C5" s="114" t="s">
        <v>32</v>
      </c>
      <c r="D5" s="115">
        <v>25000</v>
      </c>
      <c r="E5" s="116">
        <v>18588.66</v>
      </c>
    </row>
    <row r="6" spans="1:5" ht="28.5" customHeight="1">
      <c r="A6" s="113">
        <v>2440</v>
      </c>
      <c r="B6" s="113">
        <v>4</v>
      </c>
      <c r="C6" s="114" t="s">
        <v>93</v>
      </c>
      <c r="D6" s="115">
        <v>40000</v>
      </c>
      <c r="E6" s="116">
        <v>39999.99</v>
      </c>
    </row>
    <row r="7" spans="1:7" ht="27.75" customHeight="1">
      <c r="A7" s="113">
        <v>2440</v>
      </c>
      <c r="B7" s="113">
        <v>5</v>
      </c>
      <c r="C7" s="114" t="s">
        <v>33</v>
      </c>
      <c r="D7" s="115">
        <v>15000</v>
      </c>
      <c r="E7" s="116">
        <v>10142.24</v>
      </c>
      <c r="G7" s="18"/>
    </row>
    <row r="8" spans="1:7" ht="26.25" customHeight="1">
      <c r="A8" s="113">
        <v>2440</v>
      </c>
      <c r="B8" s="113">
        <v>6</v>
      </c>
      <c r="C8" s="114" t="s">
        <v>34</v>
      </c>
      <c r="D8" s="115">
        <v>12000</v>
      </c>
      <c r="E8" s="116">
        <v>11205.81</v>
      </c>
      <c r="G8" s="18"/>
    </row>
    <row r="9" spans="1:7" ht="15.75" customHeight="1">
      <c r="A9" s="113">
        <v>2440</v>
      </c>
      <c r="B9" s="113">
        <v>7</v>
      </c>
      <c r="C9" s="114" t="s">
        <v>35</v>
      </c>
      <c r="D9" s="115">
        <v>12000</v>
      </c>
      <c r="E9" s="116">
        <v>0</v>
      </c>
      <c r="G9" s="18"/>
    </row>
    <row r="10" spans="1:5" ht="29.25" customHeight="1">
      <c r="A10" s="113">
        <v>6260</v>
      </c>
      <c r="B10" s="113">
        <v>8</v>
      </c>
      <c r="C10" s="114" t="s">
        <v>36</v>
      </c>
      <c r="D10" s="115">
        <v>44000</v>
      </c>
      <c r="E10" s="116">
        <v>44000</v>
      </c>
    </row>
    <row r="11" spans="1:7" ht="18.75" customHeight="1">
      <c r="A11" s="113">
        <v>4300</v>
      </c>
      <c r="B11" s="113">
        <v>9</v>
      </c>
      <c r="C11" s="121" t="s">
        <v>28</v>
      </c>
      <c r="D11" s="115">
        <v>100</v>
      </c>
      <c r="E11" s="116">
        <v>11</v>
      </c>
      <c r="G11" s="18"/>
    </row>
    <row r="12" spans="1:5" ht="21" customHeight="1">
      <c r="A12" s="113"/>
      <c r="B12" s="113"/>
      <c r="C12" s="117" t="s">
        <v>29</v>
      </c>
      <c r="D12" s="118">
        <f>SUM(D3:D11)</f>
        <v>518100</v>
      </c>
      <c r="E12" s="119">
        <f>SUM(E3:E11)</f>
        <v>402894.05999999994</v>
      </c>
    </row>
    <row r="13" spans="2:5" s="15" customFormat="1" ht="12">
      <c r="B13" s="19"/>
      <c r="D13" s="20"/>
      <c r="E13" s="16"/>
    </row>
    <row r="14" ht="12">
      <c r="D14" s="18"/>
    </row>
    <row r="15" ht="12">
      <c r="D15" s="18"/>
    </row>
    <row r="16" ht="12">
      <c r="D16" s="18"/>
    </row>
    <row r="17" ht="12">
      <c r="D17" s="18"/>
    </row>
    <row r="18" ht="12">
      <c r="D18" s="18"/>
    </row>
    <row r="19" ht="12">
      <c r="D19" s="18"/>
    </row>
    <row r="20" ht="12">
      <c r="D20" s="18"/>
    </row>
    <row r="21" ht="12">
      <c r="D21" s="18"/>
    </row>
    <row r="22" ht="12">
      <c r="D22" s="18"/>
    </row>
    <row r="23" ht="12">
      <c r="D23" s="18"/>
    </row>
    <row r="24" ht="12">
      <c r="D24" s="18"/>
    </row>
    <row r="25" ht="12">
      <c r="D25" s="18"/>
    </row>
    <row r="26" ht="12">
      <c r="D26" s="18"/>
    </row>
  </sheetData>
  <mergeCells count="1">
    <mergeCell ref="A1:E1"/>
  </mergeCells>
  <printOptions/>
  <pageMargins left="0.77" right="0.79" top="0.9" bottom="0.74" header="0.39" footer="0.6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1">
      <selection activeCell="B18" sqref="B18"/>
    </sheetView>
  </sheetViews>
  <sheetFormatPr defaultColWidth="9.00390625" defaultRowHeight="12.75"/>
  <cols>
    <col min="2" max="2" width="48.75390625" style="0" customWidth="1"/>
    <col min="3" max="3" width="12.00390625" style="0" customWidth="1"/>
    <col min="4" max="4" width="12.25390625" style="0" customWidth="1"/>
  </cols>
  <sheetData>
    <row r="1" spans="1:4" ht="31.5" customHeight="1">
      <c r="A1" s="150" t="s">
        <v>119</v>
      </c>
      <c r="B1" s="150"/>
      <c r="C1" s="150"/>
      <c r="D1" s="150"/>
    </row>
    <row r="2" spans="1:4" ht="15.75">
      <c r="A2" s="151" t="s">
        <v>38</v>
      </c>
      <c r="B2" s="151"/>
      <c r="C2" s="151"/>
      <c r="D2" s="151"/>
    </row>
    <row r="3" spans="1:4" ht="12.75">
      <c r="A3" s="57" t="s">
        <v>97</v>
      </c>
      <c r="B3" s="58"/>
      <c r="C3" s="58"/>
      <c r="D3" s="58"/>
    </row>
    <row r="4" spans="1:4" ht="12.75">
      <c r="A4" s="57" t="s">
        <v>98</v>
      </c>
      <c r="B4" s="58"/>
      <c r="C4" s="58"/>
      <c r="D4" s="58"/>
    </row>
    <row r="5" spans="1:4" ht="12.75">
      <c r="A5" s="57"/>
      <c r="B5" s="58"/>
      <c r="C5" s="58"/>
      <c r="D5" s="59" t="s">
        <v>99</v>
      </c>
    </row>
    <row r="6" spans="1:4" ht="15.75">
      <c r="A6" s="60" t="s">
        <v>70</v>
      </c>
      <c r="B6" s="152" t="s">
        <v>100</v>
      </c>
      <c r="C6" s="152"/>
      <c r="D6" s="61">
        <f>D7+D8-D9</f>
        <v>551865</v>
      </c>
    </row>
    <row r="7" spans="1:4" ht="15.75">
      <c r="A7" s="60"/>
      <c r="B7" s="62" t="s">
        <v>83</v>
      </c>
      <c r="C7" s="63"/>
      <c r="D7" s="64">
        <v>571856</v>
      </c>
    </row>
    <row r="8" spans="1:4" ht="15.75">
      <c r="A8" s="60"/>
      <c r="B8" s="62" t="s">
        <v>84</v>
      </c>
      <c r="C8" s="63"/>
      <c r="D8" s="64">
        <v>24855</v>
      </c>
    </row>
    <row r="9" spans="1:4" ht="15.75">
      <c r="A9" s="60"/>
      <c r="B9" s="62" t="s">
        <v>85</v>
      </c>
      <c r="C9" s="63"/>
      <c r="D9" s="64">
        <v>44846</v>
      </c>
    </row>
    <row r="10" spans="1:4" ht="15.75">
      <c r="A10" s="60"/>
      <c r="B10" s="63"/>
      <c r="C10" s="63"/>
      <c r="D10" s="65"/>
    </row>
    <row r="11" spans="1:4" ht="15.75">
      <c r="A11" s="60" t="s">
        <v>71</v>
      </c>
      <c r="B11" s="66" t="s">
        <v>101</v>
      </c>
      <c r="C11" s="67"/>
      <c r="D11" s="67"/>
    </row>
    <row r="12" spans="1:4" ht="12.75">
      <c r="A12" s="68" t="s">
        <v>0</v>
      </c>
      <c r="B12" s="68" t="s">
        <v>48</v>
      </c>
      <c r="C12" s="68" t="s">
        <v>102</v>
      </c>
      <c r="D12" s="68" t="s">
        <v>96</v>
      </c>
    </row>
    <row r="13" spans="1:4" ht="18.75" customHeight="1">
      <c r="A13" s="69" t="s">
        <v>103</v>
      </c>
      <c r="B13" s="70" t="s">
        <v>104</v>
      </c>
      <c r="C13" s="71">
        <v>650000</v>
      </c>
      <c r="D13" s="71">
        <v>765758</v>
      </c>
    </row>
    <row r="14" spans="1:4" ht="18.75" customHeight="1">
      <c r="A14" s="72" t="s">
        <v>105</v>
      </c>
      <c r="B14" s="73" t="s">
        <v>106</v>
      </c>
      <c r="C14" s="74">
        <v>50000</v>
      </c>
      <c r="D14" s="74">
        <v>40789</v>
      </c>
    </row>
    <row r="15" spans="1:4" ht="15.75">
      <c r="A15" s="75"/>
      <c r="B15" s="76" t="s">
        <v>10</v>
      </c>
      <c r="C15" s="77">
        <f>SUM(C13:C14)</f>
        <v>700000</v>
      </c>
      <c r="D15" s="78">
        <f>SUM(D13:D14)</f>
        <v>806547</v>
      </c>
    </row>
    <row r="16" spans="1:4" ht="12.75">
      <c r="A16" s="57"/>
      <c r="B16" s="58"/>
      <c r="C16" s="58"/>
      <c r="D16" s="58"/>
    </row>
    <row r="17" spans="1:4" ht="12.75">
      <c r="A17" s="79"/>
      <c r="B17" s="79"/>
      <c r="C17" s="79"/>
      <c r="D17" s="79"/>
    </row>
    <row r="18" spans="1:4" ht="15.75">
      <c r="A18" s="60" t="s">
        <v>73</v>
      </c>
      <c r="B18" s="66" t="s">
        <v>107</v>
      </c>
      <c r="C18" s="58"/>
      <c r="D18" s="58"/>
    </row>
    <row r="19" spans="1:4" ht="12.75">
      <c r="A19" s="68" t="s">
        <v>0</v>
      </c>
      <c r="B19" s="68" t="s">
        <v>48</v>
      </c>
      <c r="C19" s="80" t="s">
        <v>102</v>
      </c>
      <c r="D19" s="80" t="s">
        <v>96</v>
      </c>
    </row>
    <row r="20" spans="1:4" ht="18" customHeight="1">
      <c r="A20" s="81">
        <v>2960</v>
      </c>
      <c r="B20" s="82" t="s">
        <v>108</v>
      </c>
      <c r="C20" s="71">
        <v>180000</v>
      </c>
      <c r="D20" s="83">
        <v>163628</v>
      </c>
    </row>
    <row r="21" spans="1:4" ht="15">
      <c r="A21" s="84">
        <v>4210</v>
      </c>
      <c r="B21" s="85" t="s">
        <v>57</v>
      </c>
      <c r="C21" s="86">
        <v>28000</v>
      </c>
      <c r="D21" s="87">
        <v>13028</v>
      </c>
    </row>
    <row r="22" spans="1:4" ht="15">
      <c r="A22" s="84">
        <v>4270</v>
      </c>
      <c r="B22" s="85" t="s">
        <v>109</v>
      </c>
      <c r="C22" s="86">
        <v>10000</v>
      </c>
      <c r="D22" s="87">
        <v>5025</v>
      </c>
    </row>
    <row r="23" spans="1:4" ht="15">
      <c r="A23" s="84">
        <v>4300</v>
      </c>
      <c r="B23" s="85" t="s">
        <v>58</v>
      </c>
      <c r="C23" s="86">
        <v>432000</v>
      </c>
      <c r="D23" s="87">
        <v>158181</v>
      </c>
    </row>
    <row r="24" spans="1:4" ht="15">
      <c r="A24" s="84">
        <v>6120</v>
      </c>
      <c r="B24" s="85" t="s">
        <v>110</v>
      </c>
      <c r="C24" s="86">
        <v>50000</v>
      </c>
      <c r="D24" s="87">
        <v>49500</v>
      </c>
    </row>
    <row r="25" spans="1:4" ht="15.75">
      <c r="A25" s="75"/>
      <c r="B25" s="88" t="s">
        <v>10</v>
      </c>
      <c r="C25" s="89">
        <f>SUM(C20:C24)</f>
        <v>700000</v>
      </c>
      <c r="D25" s="78">
        <f>SUM(D20:D24)</f>
        <v>389362</v>
      </c>
    </row>
    <row r="26" spans="1:4" ht="12.75">
      <c r="A26" s="57"/>
      <c r="B26" s="58"/>
      <c r="C26" s="58"/>
      <c r="D26" s="58"/>
    </row>
    <row r="27" spans="1:4" ht="15">
      <c r="A27" s="149"/>
      <c r="B27" s="149"/>
      <c r="C27" s="149"/>
      <c r="D27" s="149"/>
    </row>
    <row r="28" spans="1:4" ht="15.75">
      <c r="A28" s="90" t="s">
        <v>61</v>
      </c>
      <c r="B28" s="91" t="s">
        <v>74</v>
      </c>
      <c r="C28" s="92"/>
      <c r="D28" s="93">
        <f>D6+D15-D25</f>
        <v>969050</v>
      </c>
    </row>
    <row r="29" spans="1:4" ht="15.75">
      <c r="A29" s="60"/>
      <c r="B29" s="62" t="s">
        <v>83</v>
      </c>
      <c r="C29" s="63"/>
      <c r="D29" s="64">
        <v>998222</v>
      </c>
    </row>
    <row r="30" spans="1:4" ht="15.75">
      <c r="A30" s="60"/>
      <c r="B30" s="62" t="s">
        <v>84</v>
      </c>
      <c r="C30" s="63"/>
      <c r="D30" s="64">
        <v>13727</v>
      </c>
    </row>
    <row r="31" spans="1:4" ht="15.75">
      <c r="A31" s="60"/>
      <c r="B31" s="62" t="s">
        <v>85</v>
      </c>
      <c r="C31" s="63"/>
      <c r="D31" s="64">
        <v>42898</v>
      </c>
    </row>
    <row r="32" spans="1:4" ht="15.75">
      <c r="A32" s="60"/>
      <c r="B32" s="62"/>
      <c r="C32" s="63"/>
      <c r="D32" s="64"/>
    </row>
    <row r="33" spans="1:4" ht="14.25">
      <c r="A33" s="94" t="s">
        <v>111</v>
      </c>
      <c r="B33" s="57"/>
      <c r="C33" s="58"/>
      <c r="D33" s="58"/>
    </row>
    <row r="34" spans="1:4" ht="12.75">
      <c r="A34" s="95" t="s">
        <v>1</v>
      </c>
      <c r="B34" s="95" t="s">
        <v>48</v>
      </c>
      <c r="C34" s="95" t="s">
        <v>102</v>
      </c>
      <c r="D34" s="95" t="s">
        <v>96</v>
      </c>
    </row>
    <row r="35" spans="1:4" ht="12.75">
      <c r="A35" s="96">
        <v>1</v>
      </c>
      <c r="B35" s="97" t="s">
        <v>112</v>
      </c>
      <c r="C35" s="98">
        <v>80000</v>
      </c>
      <c r="D35" s="98">
        <v>76553</v>
      </c>
    </row>
    <row r="36" spans="1:4" ht="12.75">
      <c r="A36" s="96">
        <v>2</v>
      </c>
      <c r="B36" s="97" t="s">
        <v>37</v>
      </c>
      <c r="C36" s="98">
        <v>279000</v>
      </c>
      <c r="D36" s="98">
        <f>45660+49500</f>
        <v>95160</v>
      </c>
    </row>
    <row r="37" spans="1:4" ht="12.75">
      <c r="A37" s="96">
        <v>3</v>
      </c>
      <c r="B37" s="97" t="s">
        <v>113</v>
      </c>
      <c r="C37" s="98">
        <v>50000</v>
      </c>
      <c r="D37" s="98">
        <v>34160</v>
      </c>
    </row>
    <row r="38" spans="1:4" ht="12.75">
      <c r="A38" s="96">
        <v>4</v>
      </c>
      <c r="B38" s="97" t="s">
        <v>114</v>
      </c>
      <c r="C38" s="98">
        <v>50000</v>
      </c>
      <c r="D38" s="98">
        <v>0</v>
      </c>
    </row>
    <row r="39" spans="1:4" ht="12.75">
      <c r="A39" s="96">
        <v>5</v>
      </c>
      <c r="B39" s="97" t="s">
        <v>115</v>
      </c>
      <c r="C39" s="98">
        <v>38000</v>
      </c>
      <c r="D39" s="98">
        <f>13028+5025+61</f>
        <v>18114</v>
      </c>
    </row>
    <row r="40" spans="1:4" ht="12.75">
      <c r="A40" s="96">
        <v>6</v>
      </c>
      <c r="B40" s="97" t="s">
        <v>116</v>
      </c>
      <c r="C40" s="98">
        <v>20000</v>
      </c>
      <c r="D40" s="98">
        <v>0</v>
      </c>
    </row>
    <row r="41" spans="1:4" ht="12.75">
      <c r="A41" s="96">
        <v>7</v>
      </c>
      <c r="B41" s="97" t="s">
        <v>117</v>
      </c>
      <c r="C41" s="98">
        <v>180000</v>
      </c>
      <c r="D41" s="98">
        <v>163628</v>
      </c>
    </row>
    <row r="42" spans="1:4" ht="12.75">
      <c r="A42" s="96">
        <v>8</v>
      </c>
      <c r="B42" s="97" t="s">
        <v>118</v>
      </c>
      <c r="C42" s="98">
        <v>3000</v>
      </c>
      <c r="D42" s="98">
        <v>1747</v>
      </c>
    </row>
    <row r="43" spans="1:5" ht="12.75">
      <c r="A43" s="97"/>
      <c r="B43" s="99" t="s">
        <v>10</v>
      </c>
      <c r="C43" s="100">
        <f>SUM(C35:C42)</f>
        <v>700000</v>
      </c>
      <c r="D43" s="100">
        <f>SUM(D35:D42)</f>
        <v>389362</v>
      </c>
      <c r="E43" s="1">
        <f>D43-D25</f>
        <v>0</v>
      </c>
    </row>
    <row r="44" spans="1:4" ht="12.75">
      <c r="A44" s="101"/>
      <c r="B44" s="101"/>
      <c r="C44" s="101"/>
      <c r="D44" s="101"/>
    </row>
    <row r="45" spans="1:4" ht="12.75">
      <c r="A45" s="101"/>
      <c r="B45" s="101"/>
      <c r="C45" s="101"/>
      <c r="D45" s="101"/>
    </row>
  </sheetData>
  <mergeCells count="4">
    <mergeCell ref="A27:D27"/>
    <mergeCell ref="A1:D1"/>
    <mergeCell ref="A2:D2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Gdynia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aza</dc:creator>
  <cp:keywords/>
  <dc:description/>
  <cp:lastModifiedBy>jsa</cp:lastModifiedBy>
  <cp:lastPrinted>2005-03-08T11:40:31Z</cp:lastPrinted>
  <dcterms:created xsi:type="dcterms:W3CDTF">2004-07-20T09:40:57Z</dcterms:created>
  <dcterms:modified xsi:type="dcterms:W3CDTF">2005-03-08T11:40:39Z</dcterms:modified>
  <cp:category/>
  <cp:version/>
  <cp:contentType/>
  <cp:contentStatus/>
</cp:coreProperties>
</file>